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vencurtis/Library/CloudStorage/GoogleDrive-steve@s-t-a.org/My Drive/x-x-Darts/WSL/Docs/"/>
    </mc:Choice>
  </mc:AlternateContent>
  <xr:revisionPtr revIDLastSave="0" documentId="13_ncr:1_{B2882D7E-DF47-464D-BF93-BB5459CEAF84}" xr6:coauthVersionLast="47" xr6:coauthVersionMax="47" xr10:uidLastSave="{00000000-0000-0000-0000-000000000000}"/>
  <bookViews>
    <workbookView xWindow="1240" yWindow="500" windowWidth="31220" windowHeight="18860" xr2:uid="{1282780E-8228-3F41-9F73-D224A4C090D3}"/>
  </bookViews>
  <sheets>
    <sheet name="Result Card" sheetId="1" r:id="rId1"/>
    <sheet name="Teams and Play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0" i="2" l="1"/>
  <c r="A180" i="2" s="1"/>
  <c r="B181" i="2"/>
  <c r="A181" i="2" s="1"/>
  <c r="B164" i="2"/>
  <c r="A164" i="2" s="1"/>
  <c r="B165" i="2"/>
  <c r="A165" i="2" s="1"/>
  <c r="B166" i="2"/>
  <c r="A166" i="2" s="1"/>
  <c r="B150" i="2"/>
  <c r="A150" i="2" s="1"/>
  <c r="B151" i="2"/>
  <c r="A151" i="2" s="1"/>
  <c r="B136" i="2"/>
  <c r="A136" i="2" s="1"/>
  <c r="B135" i="2"/>
  <c r="A135" i="2" s="1"/>
  <c r="B134" i="2"/>
  <c r="A134" i="2" s="1"/>
  <c r="B133" i="2"/>
  <c r="A133" i="2" s="1"/>
  <c r="B132" i="2"/>
  <c r="A132" i="2" s="1"/>
  <c r="B121" i="2"/>
  <c r="A121" i="2" s="1"/>
  <c r="B120" i="2"/>
  <c r="A120" i="2" s="1"/>
  <c r="B119" i="2"/>
  <c r="A119" i="2" s="1"/>
  <c r="B118" i="2"/>
  <c r="A118" i="2" s="1"/>
  <c r="B106" i="2"/>
  <c r="A106" i="2" s="1"/>
  <c r="B105" i="2"/>
  <c r="A105" i="2" s="1"/>
  <c r="B104" i="2"/>
  <c r="A104" i="2" s="1"/>
  <c r="B91" i="2"/>
  <c r="A91" i="2" s="1"/>
  <c r="B90" i="2"/>
  <c r="A90" i="2" s="1"/>
  <c r="B76" i="2"/>
  <c r="A76" i="2" s="1"/>
  <c r="B61" i="2"/>
  <c r="A61" i="2" s="1"/>
  <c r="B60" i="2"/>
  <c r="A60" i="2" s="1"/>
  <c r="B31" i="2"/>
  <c r="A31" i="2" s="1"/>
  <c r="B30" i="2"/>
  <c r="A30" i="2" s="1"/>
  <c r="B29" i="2"/>
  <c r="A29" i="2" s="1"/>
  <c r="B28" i="2"/>
  <c r="A28" i="2" s="1"/>
  <c r="B27" i="2"/>
  <c r="A27" i="2" s="1"/>
  <c r="B14" i="2"/>
  <c r="A14" i="2" s="1"/>
  <c r="B15" i="2"/>
  <c r="A15" i="2" s="1"/>
  <c r="B16" i="2"/>
  <c r="A16" i="2" s="1"/>
  <c r="D25" i="1"/>
  <c r="C25" i="1"/>
  <c r="L1" i="2"/>
  <c r="J1" i="2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B179" i="2" l="1"/>
  <c r="A179" i="2" s="1"/>
  <c r="B178" i="2"/>
  <c r="A178" i="2" s="1"/>
  <c r="B177" i="2"/>
  <c r="A177" i="2" s="1"/>
  <c r="B176" i="2"/>
  <c r="A176" i="2" s="1"/>
  <c r="B175" i="2"/>
  <c r="A175" i="2" s="1"/>
  <c r="B174" i="2"/>
  <c r="A174" i="2" s="1"/>
  <c r="B173" i="2"/>
  <c r="A173" i="2" s="1"/>
  <c r="B172" i="2"/>
  <c r="A172" i="2" s="1"/>
  <c r="B171" i="2"/>
  <c r="A171" i="2" s="1"/>
  <c r="B170" i="2"/>
  <c r="A170" i="2" s="1"/>
  <c r="B169" i="2"/>
  <c r="A169" i="2" s="1"/>
  <c r="B168" i="2"/>
  <c r="A168" i="2" s="1"/>
  <c r="B167" i="2"/>
  <c r="A167" i="2" s="1"/>
  <c r="B163" i="2"/>
  <c r="A163" i="2" s="1"/>
  <c r="B162" i="2"/>
  <c r="A162" i="2" s="1"/>
  <c r="B161" i="2"/>
  <c r="A161" i="2" s="1"/>
  <c r="B160" i="2"/>
  <c r="A160" i="2" s="1"/>
  <c r="B159" i="2"/>
  <c r="A159" i="2" s="1"/>
  <c r="B158" i="2"/>
  <c r="A158" i="2" s="1"/>
  <c r="B157" i="2"/>
  <c r="A157" i="2" s="1"/>
  <c r="B156" i="2"/>
  <c r="A156" i="2" s="1"/>
  <c r="B155" i="2"/>
  <c r="A155" i="2" s="1"/>
  <c r="B154" i="2"/>
  <c r="A154" i="2" s="1"/>
  <c r="B153" i="2"/>
  <c r="A153" i="2" s="1"/>
  <c r="B152" i="2"/>
  <c r="A152" i="2" s="1"/>
  <c r="B149" i="2"/>
  <c r="A149" i="2" s="1"/>
  <c r="B148" i="2"/>
  <c r="A148" i="2" s="1"/>
  <c r="B147" i="2"/>
  <c r="A147" i="2" s="1"/>
  <c r="B146" i="2"/>
  <c r="A146" i="2" s="1"/>
  <c r="B145" i="2"/>
  <c r="A145" i="2" s="1"/>
  <c r="B144" i="2"/>
  <c r="A144" i="2" s="1"/>
  <c r="B143" i="2"/>
  <c r="A143" i="2" s="1"/>
  <c r="B142" i="2"/>
  <c r="A142" i="2" s="1"/>
  <c r="B141" i="2"/>
  <c r="A141" i="2" s="1"/>
  <c r="B140" i="2"/>
  <c r="A140" i="2" s="1"/>
  <c r="B139" i="2"/>
  <c r="A139" i="2" s="1"/>
  <c r="B138" i="2"/>
  <c r="A138" i="2" s="1"/>
  <c r="B137" i="2"/>
  <c r="A137" i="2" s="1"/>
  <c r="B131" i="2"/>
  <c r="A131" i="2" s="1"/>
  <c r="B130" i="2"/>
  <c r="A130" i="2" s="1"/>
  <c r="B129" i="2"/>
  <c r="A129" i="2" s="1"/>
  <c r="B128" i="2"/>
  <c r="A128" i="2" s="1"/>
  <c r="B127" i="2"/>
  <c r="A127" i="2" s="1"/>
  <c r="B126" i="2"/>
  <c r="A126" i="2" s="1"/>
  <c r="B125" i="2"/>
  <c r="A125" i="2" s="1"/>
  <c r="B124" i="2"/>
  <c r="A124" i="2" s="1"/>
  <c r="B123" i="2"/>
  <c r="A123" i="2" s="1"/>
  <c r="B122" i="2"/>
  <c r="A122" i="2" s="1"/>
  <c r="B117" i="2"/>
  <c r="A117" i="2" s="1"/>
  <c r="B116" i="2"/>
  <c r="A116" i="2" s="1"/>
  <c r="B115" i="2"/>
  <c r="A115" i="2" s="1"/>
  <c r="B114" i="2"/>
  <c r="A114" i="2" s="1"/>
  <c r="B113" i="2"/>
  <c r="A113" i="2" s="1"/>
  <c r="B112" i="2"/>
  <c r="A112" i="2" s="1"/>
  <c r="B111" i="2"/>
  <c r="A111" i="2" s="1"/>
  <c r="B110" i="2"/>
  <c r="A110" i="2" s="1"/>
  <c r="B109" i="2"/>
  <c r="A109" i="2" s="1"/>
  <c r="B108" i="2"/>
  <c r="A108" i="2" s="1"/>
  <c r="B107" i="2"/>
  <c r="A107" i="2" s="1"/>
  <c r="B103" i="2"/>
  <c r="A103" i="2" s="1"/>
  <c r="B102" i="2"/>
  <c r="A102" i="2" s="1"/>
  <c r="B101" i="2"/>
  <c r="A101" i="2" s="1"/>
  <c r="B100" i="2"/>
  <c r="A100" i="2" s="1"/>
  <c r="B99" i="2"/>
  <c r="A99" i="2" s="1"/>
  <c r="B98" i="2"/>
  <c r="A98" i="2" s="1"/>
  <c r="B97" i="2"/>
  <c r="A97" i="2" s="1"/>
  <c r="B96" i="2"/>
  <c r="A96" i="2" s="1"/>
  <c r="B95" i="2"/>
  <c r="A95" i="2" s="1"/>
  <c r="B94" i="2"/>
  <c r="A94" i="2" s="1"/>
  <c r="B93" i="2"/>
  <c r="A93" i="2" s="1"/>
  <c r="B92" i="2"/>
  <c r="A92" i="2" s="1"/>
  <c r="B89" i="2"/>
  <c r="A89" i="2" s="1"/>
  <c r="B88" i="2"/>
  <c r="A88" i="2" s="1"/>
  <c r="B87" i="2"/>
  <c r="A87" i="2" s="1"/>
  <c r="B86" i="2"/>
  <c r="A86" i="2" s="1"/>
  <c r="B85" i="2"/>
  <c r="A85" i="2" s="1"/>
  <c r="B84" i="2"/>
  <c r="A84" i="2" s="1"/>
  <c r="B83" i="2"/>
  <c r="A83" i="2" s="1"/>
  <c r="B82" i="2"/>
  <c r="A82" i="2" s="1"/>
  <c r="B81" i="2"/>
  <c r="A81" i="2" s="1"/>
  <c r="B80" i="2"/>
  <c r="A80" i="2" s="1"/>
  <c r="B79" i="2"/>
  <c r="A79" i="2" s="1"/>
  <c r="B78" i="2"/>
  <c r="A78" i="2" s="1"/>
  <c r="B77" i="2"/>
  <c r="A77" i="2" s="1"/>
  <c r="B75" i="2"/>
  <c r="A75" i="2" s="1"/>
  <c r="B74" i="2"/>
  <c r="A74" i="2" s="1"/>
  <c r="B73" i="2"/>
  <c r="A73" i="2" s="1"/>
  <c r="B72" i="2"/>
  <c r="A72" i="2" s="1"/>
  <c r="B71" i="2"/>
  <c r="A71" i="2" s="1"/>
  <c r="B70" i="2"/>
  <c r="A70" i="2" s="1"/>
  <c r="B69" i="2"/>
  <c r="A69" i="2" s="1"/>
  <c r="B68" i="2"/>
  <c r="A68" i="2" s="1"/>
  <c r="B67" i="2"/>
  <c r="A67" i="2" s="1"/>
  <c r="B66" i="2"/>
  <c r="A66" i="2" s="1"/>
  <c r="B65" i="2"/>
  <c r="A65" i="2" s="1"/>
  <c r="B64" i="2"/>
  <c r="A64" i="2" s="1"/>
  <c r="B63" i="2"/>
  <c r="A63" i="2" s="1"/>
  <c r="B62" i="2"/>
  <c r="A62" i="2" s="1"/>
  <c r="B59" i="2"/>
  <c r="A59" i="2" s="1"/>
  <c r="B58" i="2"/>
  <c r="A58" i="2" s="1"/>
  <c r="B57" i="2"/>
  <c r="A57" i="2" s="1"/>
  <c r="B56" i="2"/>
  <c r="A56" i="2" s="1"/>
  <c r="B55" i="2"/>
  <c r="A55" i="2" s="1"/>
  <c r="B54" i="2"/>
  <c r="A54" i="2" s="1"/>
  <c r="B53" i="2"/>
  <c r="A53" i="2" s="1"/>
  <c r="B52" i="2"/>
  <c r="A52" i="2" s="1"/>
  <c r="B51" i="2"/>
  <c r="A51" i="2" s="1"/>
  <c r="B50" i="2"/>
  <c r="A50" i="2" s="1"/>
  <c r="B49" i="2"/>
  <c r="A49" i="2" s="1"/>
  <c r="B48" i="2"/>
  <c r="A48" i="2" s="1"/>
  <c r="B47" i="2"/>
  <c r="A47" i="2" s="1"/>
  <c r="B46" i="2"/>
  <c r="A46" i="2" s="1"/>
  <c r="B45" i="2"/>
  <c r="A45" i="2" s="1"/>
  <c r="B44" i="2"/>
  <c r="A44" i="2" s="1"/>
  <c r="B43" i="2"/>
  <c r="A43" i="2" s="1"/>
  <c r="B42" i="2"/>
  <c r="A42" i="2" s="1"/>
  <c r="B41" i="2"/>
  <c r="A41" i="2" s="1"/>
  <c r="B40" i="2"/>
  <c r="A40" i="2" s="1"/>
  <c r="B39" i="2"/>
  <c r="A39" i="2" s="1"/>
  <c r="B38" i="2"/>
  <c r="A38" i="2" s="1"/>
  <c r="B37" i="2"/>
  <c r="A37" i="2" s="1"/>
  <c r="B36" i="2"/>
  <c r="A36" i="2" s="1"/>
  <c r="B35" i="2"/>
  <c r="A35" i="2" s="1"/>
  <c r="B34" i="2"/>
  <c r="A34" i="2" s="1"/>
  <c r="B33" i="2"/>
  <c r="A33" i="2" s="1"/>
  <c r="B32" i="2"/>
  <c r="A32" i="2" s="1"/>
  <c r="B26" i="2"/>
  <c r="A26" i="2" s="1"/>
  <c r="B25" i="2"/>
  <c r="A25" i="2" s="1"/>
  <c r="B24" i="2"/>
  <c r="A24" i="2" s="1"/>
  <c r="B23" i="2"/>
  <c r="A23" i="2" s="1"/>
  <c r="B22" i="2"/>
  <c r="A22" i="2" s="1"/>
  <c r="B21" i="2"/>
  <c r="A21" i="2" s="1"/>
  <c r="B20" i="2"/>
  <c r="A20" i="2" s="1"/>
  <c r="B19" i="2"/>
  <c r="A19" i="2" s="1"/>
  <c r="B18" i="2"/>
  <c r="A18" i="2" s="1"/>
  <c r="B17" i="2"/>
  <c r="A17" i="2" s="1"/>
  <c r="B13" i="2"/>
  <c r="A13" i="2" s="1"/>
  <c r="B12" i="2"/>
  <c r="A12" i="2" s="1"/>
  <c r="B11" i="2"/>
  <c r="A11" i="2" s="1"/>
  <c r="B10" i="2"/>
  <c r="A10" i="2" s="1"/>
  <c r="B9" i="2"/>
  <c r="A9" i="2" s="1"/>
  <c r="B8" i="2"/>
  <c r="A8" i="2" s="1"/>
  <c r="B7" i="2"/>
  <c r="A7" i="2" s="1"/>
  <c r="B6" i="2"/>
  <c r="A6" i="2" s="1"/>
  <c r="B5" i="2"/>
  <c r="A5" i="2" s="1"/>
  <c r="B4" i="2"/>
  <c r="A4" i="2" s="1"/>
  <c r="B3" i="2"/>
  <c r="A3" i="2" s="1"/>
  <c r="B2" i="2"/>
  <c r="A2" i="2" s="1"/>
  <c r="L11" i="2" l="1"/>
  <c r="J15" i="2"/>
  <c r="J2" i="2"/>
  <c r="L2" i="2"/>
  <c r="L9" i="2"/>
  <c r="L14" i="2"/>
  <c r="J10" i="2"/>
  <c r="J9" i="2"/>
  <c r="L7" i="2"/>
  <c r="L10" i="2"/>
  <c r="J3" i="2"/>
  <c r="J11" i="2"/>
  <c r="L8" i="2"/>
  <c r="L16" i="2"/>
  <c r="J7" i="2"/>
  <c r="L3" i="2"/>
  <c r="L13" i="2"/>
  <c r="J12" i="2"/>
  <c r="L5" i="2"/>
  <c r="J4" i="2"/>
  <c r="J6" i="2"/>
  <c r="J14" i="2"/>
  <c r="L12" i="2"/>
  <c r="J13" i="2"/>
  <c r="J8" i="2"/>
  <c r="L4" i="2"/>
  <c r="L15" i="2"/>
  <c r="L6" i="2"/>
  <c r="J5" i="2"/>
  <c r="J16" i="2"/>
</calcChain>
</file>

<file path=xl/sharedStrings.xml><?xml version="1.0" encoding="utf-8"?>
<sst xmlns="http://schemas.openxmlformats.org/spreadsheetml/2006/main" count="372" uniqueCount="179">
  <si>
    <t>TRIPLES</t>
  </si>
  <si>
    <t>Name</t>
  </si>
  <si>
    <t>Result</t>
  </si>
  <si>
    <t>DOUBLES</t>
  </si>
  <si>
    <t>SINGLES</t>
  </si>
  <si>
    <t>Total:</t>
  </si>
  <si>
    <t>Highest In's:</t>
  </si>
  <si>
    <t>180's:</t>
  </si>
  <si>
    <t>Highest Out's:</t>
  </si>
  <si>
    <t>Away Team Captain:</t>
  </si>
  <si>
    <t>Date:</t>
  </si>
  <si>
    <t>Barton Rovers</t>
  </si>
  <si>
    <t>Adam Stanley</t>
  </si>
  <si>
    <t>Carl Short</t>
  </si>
  <si>
    <t>Harvey Davis</t>
  </si>
  <si>
    <t>Jason Horton</t>
  </si>
  <si>
    <t>Josh Pearson</t>
  </si>
  <si>
    <t>Matt Jarvis</t>
  </si>
  <si>
    <t>Phil Horton</t>
  </si>
  <si>
    <t>Simon Baldwin</t>
  </si>
  <si>
    <t>Stephen Stimpson</t>
  </si>
  <si>
    <t>Steve Smith</t>
  </si>
  <si>
    <t>Steve Winslet</t>
  </si>
  <si>
    <t>Vic Neale</t>
  </si>
  <si>
    <t>Darting Divas</t>
  </si>
  <si>
    <t>Amanda Holland</t>
  </si>
  <si>
    <t>Chloe Tester</t>
  </si>
  <si>
    <t>Danielle Sumpter</t>
  </si>
  <si>
    <t>Diana McDowell</t>
  </si>
  <si>
    <t>Dominique Scholes</t>
  </si>
  <si>
    <t>Georgia Thoburn</t>
  </si>
  <si>
    <t>Iesha Lendor</t>
  </si>
  <si>
    <t>Jacqueline Lendor</t>
  </si>
  <si>
    <t>Lol Tester</t>
  </si>
  <si>
    <t>Sally Green</t>
  </si>
  <si>
    <t>Flitwick Club A</t>
  </si>
  <si>
    <t>Brian Sprules</t>
  </si>
  <si>
    <t>Carol Burnage</t>
  </si>
  <si>
    <t>Carol Ruffett</t>
  </si>
  <si>
    <t>Craig Ruffett</t>
  </si>
  <si>
    <t>David Hutchinson</t>
  </si>
  <si>
    <t>Gary Brookes</t>
  </si>
  <si>
    <t>Jan Jones</t>
  </si>
  <si>
    <t>Josh Izzard</t>
  </si>
  <si>
    <t>Leigh Brandon</t>
  </si>
  <si>
    <t>Lucy Ruffett</t>
  </si>
  <si>
    <t>Nick Stanton</t>
  </si>
  <si>
    <t>Pete Alcock</t>
  </si>
  <si>
    <t>Pete Desmond</t>
  </si>
  <si>
    <t>Richard Hammond</t>
  </si>
  <si>
    <t>Richard Jones</t>
  </si>
  <si>
    <t>Flitwick Flingers</t>
  </si>
  <si>
    <t>Alva Mardon</t>
  </si>
  <si>
    <t>Bella Cullen</t>
  </si>
  <si>
    <t>Cody Eaton</t>
  </si>
  <si>
    <t>Dave Hill</t>
  </si>
  <si>
    <t>John Taylor</t>
  </si>
  <si>
    <t>Kade Daniell</t>
  </si>
  <si>
    <t>Mike Cullen</t>
  </si>
  <si>
    <t>Mike Mardon</t>
  </si>
  <si>
    <t>Owen Tilley</t>
  </si>
  <si>
    <t>Paul Hallas</t>
  </si>
  <si>
    <t>Richard Hallworth</t>
  </si>
  <si>
    <t>Zac Billington</t>
  </si>
  <si>
    <t>Neil Soper</t>
  </si>
  <si>
    <t>Green Man</t>
  </si>
  <si>
    <t>Alex Viscusi</t>
  </si>
  <si>
    <t>Andy Gordon</t>
  </si>
  <si>
    <t>Fred Cerminara</t>
  </si>
  <si>
    <t>John Mcelroy</t>
  </si>
  <si>
    <t>Josh Mead</t>
  </si>
  <si>
    <t>Jai Sweeney</t>
  </si>
  <si>
    <t>Jamie Lingard</t>
  </si>
  <si>
    <t>Laura Sweeney</t>
  </si>
  <si>
    <t>Mark Cole</t>
  </si>
  <si>
    <t>Mikey Smith</t>
  </si>
  <si>
    <t>Richard Webb</t>
  </si>
  <si>
    <t>Rob Foott</t>
  </si>
  <si>
    <t>Storm Cole</t>
  </si>
  <si>
    <t>Vicky Foott</t>
  </si>
  <si>
    <t>Marston Club</t>
  </si>
  <si>
    <t>Steven Curtis</t>
  </si>
  <si>
    <t>Caitlin Appleby</t>
  </si>
  <si>
    <t>Dave Flemming</t>
  </si>
  <si>
    <t>Dec Hennessy</t>
  </si>
  <si>
    <t>Fred Sherwood</t>
  </si>
  <si>
    <t>Josh Mabbitt</t>
  </si>
  <si>
    <t>Lorenzo Viscusi</t>
  </si>
  <si>
    <t>Nick Sherwood</t>
  </si>
  <si>
    <t>Paul Riley</t>
  </si>
  <si>
    <t>Robbie Slater</t>
  </si>
  <si>
    <t>Roy Spiers</t>
  </si>
  <si>
    <t>Steve Murrey</t>
  </si>
  <si>
    <t>Theresa Courteney</t>
  </si>
  <si>
    <t>Queens Head</t>
  </si>
  <si>
    <t>Ash Orchard</t>
  </si>
  <si>
    <t>Chris Ogrady</t>
  </si>
  <si>
    <t>Den Hellewell</t>
  </si>
  <si>
    <t>Keith Riddley</t>
  </si>
  <si>
    <t>Kieran Mennell</t>
  </si>
  <si>
    <t>Mark Greenwood</t>
  </si>
  <si>
    <t>Matt Brackley</t>
  </si>
  <si>
    <t>Nick Neale</t>
  </si>
  <si>
    <t>Paul Orchard</t>
  </si>
  <si>
    <t>Robert Buckle</t>
  </si>
  <si>
    <t>Steve Richardson</t>
  </si>
  <si>
    <t>Tom Murray</t>
  </si>
  <si>
    <t>Sundon Park Social Club</t>
  </si>
  <si>
    <t>A. Lewis</t>
  </si>
  <si>
    <t>A. Race</t>
  </si>
  <si>
    <t>B. Bennett</t>
  </si>
  <si>
    <t>B. Neal</t>
  </si>
  <si>
    <t>J. Green</t>
  </si>
  <si>
    <t>J. Impey</t>
  </si>
  <si>
    <t>J. Noakes</t>
  </si>
  <si>
    <t>K. Marriott</t>
  </si>
  <si>
    <t>M. Harries</t>
  </si>
  <si>
    <t>O. Beaney</t>
  </si>
  <si>
    <t>R. Green</t>
  </si>
  <si>
    <t>The Bell</t>
  </si>
  <si>
    <t>Ashley Rick</t>
  </si>
  <si>
    <t>Dave Mills</t>
  </si>
  <si>
    <t>Emily  Wilson</t>
  </si>
  <si>
    <t>Hayden King</t>
  </si>
  <si>
    <t>Ian Wilson</t>
  </si>
  <si>
    <t>Jack Wilson</t>
  </si>
  <si>
    <t>Kathy Wilson</t>
  </si>
  <si>
    <t>Kieran Price</t>
  </si>
  <si>
    <t>Scarlet Price</t>
  </si>
  <si>
    <t>Simon Avis</t>
  </si>
  <si>
    <t>Toddington Social Club</t>
  </si>
  <si>
    <t>Andy Funge</t>
  </si>
  <si>
    <t>Ceri Griffins</t>
  </si>
  <si>
    <t>Christian Schopp</t>
  </si>
  <si>
    <t>Graham Balmer</t>
  </si>
  <si>
    <t>John Duffy</t>
  </si>
  <si>
    <t>Lewis Cannon</t>
  </si>
  <si>
    <t>Linda Nightingale</t>
  </si>
  <si>
    <t>Nick Sharp</t>
  </si>
  <si>
    <t>Ray Nightingale</t>
  </si>
  <si>
    <t>Rob Denman</t>
  </si>
  <si>
    <t>Simon Turner</t>
  </si>
  <si>
    <t>Tommy Funge</t>
  </si>
  <si>
    <t>Tony Denman</t>
  </si>
  <si>
    <t>Waggon &amp; Horses</t>
  </si>
  <si>
    <t>Daniel Jones</t>
  </si>
  <si>
    <t>Dean Swain</t>
  </si>
  <si>
    <t>Jay Tamarro</t>
  </si>
  <si>
    <t>Lal Joshi</t>
  </si>
  <si>
    <t>Leigh Price</t>
  </si>
  <si>
    <t>Mat Hunt</t>
  </si>
  <si>
    <t>Paul Bromhall</t>
  </si>
  <si>
    <t>Ryan Fitt</t>
  </si>
  <si>
    <t>Scott Morgan</t>
  </si>
  <si>
    <t>Shaun Lewis</t>
  </si>
  <si>
    <t>Steve Keens</t>
  </si>
  <si>
    <t>Reece Lewis</t>
  </si>
  <si>
    <t>Wingfield Club</t>
  </si>
  <si>
    <t>Aiden O'Mahoney</t>
  </si>
  <si>
    <t>Alex Goddard</t>
  </si>
  <si>
    <t>Chris Williams</t>
  </si>
  <si>
    <t>Dan Smih</t>
  </si>
  <si>
    <t>Fred Pratt</t>
  </si>
  <si>
    <t>Gary Morris</t>
  </si>
  <si>
    <t>Kevin Killian</t>
  </si>
  <si>
    <t>Mark Foskett</t>
  </si>
  <si>
    <t>Matt Circuitt</t>
  </si>
  <si>
    <t>Mick Gudgion</t>
  </si>
  <si>
    <t>Nick Circuitt</t>
  </si>
  <si>
    <t>Paul Goddard</t>
  </si>
  <si>
    <t>Harry Mason</t>
  </si>
  <si>
    <t>Teams</t>
  </si>
  <si>
    <t>ID</t>
  </si>
  <si>
    <t>Home</t>
  </si>
  <si>
    <t>Away</t>
  </si>
  <si>
    <t>Results</t>
  </si>
  <si>
    <t>Division No</t>
  </si>
  <si>
    <t>Players Turned up
but not played:</t>
  </si>
  <si>
    <t>Players Names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</si>
</sst>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mbria"/>
      <family val="1"/>
    </font>
    <font>
      <b/>
      <sz val="18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7" fillId="0" borderId="0" xfId="0" applyFont="1"/>
    <xf numFmtId="0" fontId="0" fillId="2" borderId="19" xfId="0" applyFill="1" applyBorder="1"/>
    <xf numFmtId="0" fontId="0" fillId="0" borderId="19" xfId="0" applyBorder="1"/>
    <xf numFmtId="16" fontId="7" fillId="0" borderId="0" xfId="0" applyNumberFormat="1" applyFont="1"/>
    <xf numFmtId="0" fontId="8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right" vertical="top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left" vertical="center" wrapText="1"/>
      <protection locked="0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left" vertical="center" wrapText="1"/>
      <protection locked="0"/>
    </xf>
    <xf numFmtId="0" fontId="10" fillId="0" borderId="30" xfId="0" applyFont="1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right" vertical="center"/>
    </xf>
    <xf numFmtId="0" fontId="9" fillId="0" borderId="12" xfId="0" applyFont="1" applyBorder="1" applyAlignment="1">
      <alignment horizontal="right"/>
    </xf>
    <xf numFmtId="0" fontId="9" fillId="0" borderId="12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 wrapText="1"/>
    </xf>
    <xf numFmtId="0" fontId="3" fillId="0" borderId="12" xfId="0" applyFont="1" applyBorder="1" applyAlignment="1" applyProtection="1">
      <alignment horizontal="center"/>
      <protection locked="0"/>
    </xf>
    <xf numFmtId="0" fontId="9" fillId="0" borderId="14" xfId="0" applyFont="1" applyBorder="1" applyAlignment="1">
      <alignment horizontal="left"/>
    </xf>
    <xf numFmtId="0" fontId="3" fillId="0" borderId="14" xfId="0" applyFont="1" applyBorder="1" applyAlignment="1" applyProtection="1">
      <alignment horizontal="center"/>
      <protection locked="0"/>
    </xf>
    <xf numFmtId="0" fontId="14" fillId="2" borderId="19" xfId="0" applyFont="1" applyFill="1" applyBorder="1"/>
    <xf numFmtId="0" fontId="13" fillId="2" borderId="19" xfId="0" applyFont="1" applyFill="1" applyBorder="1"/>
    <xf numFmtId="0" fontId="14" fillId="0" borderId="19" xfId="0" applyFont="1" applyBorder="1"/>
    <xf numFmtId="0" fontId="13" fillId="0" borderId="19" xfId="0" applyFont="1" applyBorder="1"/>
    <xf numFmtId="0" fontId="14" fillId="0" borderId="0" xfId="0" applyFont="1"/>
    <xf numFmtId="0" fontId="13" fillId="0" borderId="19" xfId="0" applyFont="1" applyBorder="1" applyAlignment="1">
      <alignment horizontal="center"/>
    </xf>
    <xf numFmtId="16" fontId="13" fillId="0" borderId="19" xfId="0" applyNumberFormat="1" applyFont="1" applyBorder="1" applyAlignment="1">
      <alignment horizontal="center"/>
    </xf>
    <xf numFmtId="0" fontId="14" fillId="2" borderId="19" xfId="0" applyFont="1" applyFill="1" applyBorder="1" applyProtection="1">
      <protection locked="0"/>
    </xf>
    <xf numFmtId="0" fontId="14" fillId="0" borderId="19" xfId="0" applyFont="1" applyBorder="1" applyProtection="1">
      <protection locked="0"/>
    </xf>
    <xf numFmtId="15" fontId="3" fillId="0" borderId="14" xfId="0" applyNumberFormat="1" applyFont="1" applyBorder="1" applyAlignment="1" applyProtection="1">
      <alignment horizontal="left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34" xfId="0" applyFont="1" applyBorder="1" applyAlignment="1" applyProtection="1">
      <alignment horizontal="right"/>
      <protection locked="0"/>
    </xf>
    <xf numFmtId="0" fontId="2" fillId="0" borderId="35" xfId="0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825500</xdr:colOff>
      <xdr:row>0</xdr:row>
      <xdr:rowOff>0</xdr:rowOff>
    </xdr:from>
    <xdr:to>
      <xdr:col>4</xdr:col>
      <xdr:colOff>3036853</xdr:colOff>
      <xdr:row>0</xdr:row>
      <xdr:rowOff>1333500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2BB989-663C-7140-B5E2-F08580A34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0" y="0"/>
          <a:ext cx="7240553" cy="1333500"/>
        </a:xfrm>
        <a:prstGeom prst="rect">
          <a:avLst/>
        </a:prstGeom>
      </xdr:spPr>
    </xdr:pic>
    <xdr:clientData/>
  </xdr:twoCellAnchor>
  <xdr:twoCellAnchor>
    <xdr:from>
      <xdr:col>0</xdr:col>
      <xdr:colOff>206375</xdr:colOff>
      <xdr:row>30</xdr:row>
      <xdr:rowOff>95250</xdr:rowOff>
    </xdr:from>
    <xdr:to>
      <xdr:col>1</xdr:col>
      <xdr:colOff>2047875</xdr:colOff>
      <xdr:row>32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E4AAD6-AC27-DF47-02D1-B9CB98AFD3CA}"/>
            </a:ext>
          </a:extLst>
        </xdr:cNvPr>
        <xdr:cNvSpPr txBox="1"/>
      </xdr:nvSpPr>
      <xdr:spPr>
        <a:xfrm>
          <a:off x="206375" y="13081000"/>
          <a:ext cx="209550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/>
            <a:t>Home Team Captain: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D5B7A-7F6B-7C4C-A41E-0B0D209C969F}">
  <sheetPr>
    <pageSetUpPr fitToPage="1"/>
  </sheetPr>
  <dimension ref="A1:F33"/>
  <sheetViews>
    <sheetView showGridLines="0" showRowColHeaders="0" tabSelected="1" showRuler="0" zoomScale="68" zoomScaleNormal="68" zoomScalePageLayoutView="80" workbookViewId="0">
      <selection activeCell="E2" sqref="E2"/>
    </sheetView>
  </sheetViews>
  <sheetFormatPr baseColWidth="10" defaultColWidth="0" defaultRowHeight="16" zeroHeight="1" x14ac:dyDescent="0.2"/>
  <cols>
    <col min="1" max="1" width="3.33203125" style="1" customWidth="1"/>
    <col min="2" max="2" width="45.83203125" style="1" customWidth="1"/>
    <col min="3" max="3" width="10.1640625" style="1" bestFit="1" customWidth="1"/>
    <col min="4" max="4" width="10" style="1" customWidth="1"/>
    <col min="5" max="5" width="47.83203125" style="1" customWidth="1"/>
    <col min="6" max="6" width="2.83203125" style="1" customWidth="1"/>
    <col min="7" max="16384" width="10.83203125" hidden="1"/>
  </cols>
  <sheetData>
    <row r="1" spans="1:6" ht="109" customHeight="1" thickBot="1" x14ac:dyDescent="0.25"/>
    <row r="2" spans="1:6" ht="37" customHeight="1" thickBot="1" x14ac:dyDescent="0.35">
      <c r="D2" s="36" t="s">
        <v>10</v>
      </c>
      <c r="E2" s="51">
        <v>46015</v>
      </c>
    </row>
    <row r="3" spans="1:6" ht="32" customHeight="1" thickBot="1" x14ac:dyDescent="0.35">
      <c r="A3" s="2"/>
      <c r="B3" s="39"/>
      <c r="C3" s="40" t="s">
        <v>173</v>
      </c>
      <c r="D3" s="36" t="s">
        <v>174</v>
      </c>
      <c r="E3" s="41"/>
      <c r="F3" s="10"/>
    </row>
    <row r="4" spans="1:6" ht="11" customHeight="1" thickBot="1" x14ac:dyDescent="0.25">
      <c r="B4" s="3"/>
      <c r="C4" s="3"/>
      <c r="D4" s="3"/>
      <c r="E4" s="3"/>
      <c r="F4" s="3"/>
    </row>
    <row r="5" spans="1:6" ht="22" customHeight="1" x14ac:dyDescent="0.2">
      <c r="B5" s="52" t="s">
        <v>0</v>
      </c>
      <c r="C5" s="53"/>
      <c r="D5" s="53"/>
      <c r="E5" s="54"/>
      <c r="F5" s="11"/>
    </row>
    <row r="6" spans="1:6" ht="32" customHeight="1" thickBot="1" x14ac:dyDescent="0.25">
      <c r="A6" s="4"/>
      <c r="B6" s="31" t="s">
        <v>1</v>
      </c>
      <c r="C6" s="32" t="s">
        <v>2</v>
      </c>
      <c r="D6" s="32" t="s">
        <v>2</v>
      </c>
      <c r="E6" s="33" t="s">
        <v>1</v>
      </c>
      <c r="F6" s="12"/>
    </row>
    <row r="7" spans="1:6" ht="32" customHeight="1" x14ac:dyDescent="0.2">
      <c r="B7" s="25"/>
      <c r="C7" s="55"/>
      <c r="D7" s="58"/>
      <c r="E7" s="26"/>
      <c r="F7" s="5"/>
    </row>
    <row r="8" spans="1:6" ht="32" customHeight="1" x14ac:dyDescent="0.2">
      <c r="B8" s="27"/>
      <c r="C8" s="56"/>
      <c r="D8" s="59"/>
      <c r="E8" s="28"/>
      <c r="F8" s="5"/>
    </row>
    <row r="9" spans="1:6" ht="32" customHeight="1" thickBot="1" x14ac:dyDescent="0.25">
      <c r="B9" s="29"/>
      <c r="C9" s="57"/>
      <c r="D9" s="60"/>
      <c r="E9" s="30"/>
      <c r="F9" s="5"/>
    </row>
    <row r="10" spans="1:6" ht="11" customHeight="1" thickBot="1" x14ac:dyDescent="0.25">
      <c r="B10" s="5"/>
      <c r="C10" s="5"/>
      <c r="D10" s="5"/>
      <c r="E10" s="5"/>
      <c r="F10" s="5"/>
    </row>
    <row r="11" spans="1:6" ht="22" customHeight="1" x14ac:dyDescent="0.2">
      <c r="B11" s="52" t="s">
        <v>3</v>
      </c>
      <c r="C11" s="53"/>
      <c r="D11" s="53"/>
      <c r="E11" s="54"/>
      <c r="F11" s="11"/>
    </row>
    <row r="12" spans="1:6" ht="32" customHeight="1" thickBot="1" x14ac:dyDescent="0.25">
      <c r="A12" s="4"/>
      <c r="B12" s="31" t="s">
        <v>1</v>
      </c>
      <c r="C12" s="32" t="s">
        <v>2</v>
      </c>
      <c r="D12" s="32" t="s">
        <v>2</v>
      </c>
      <c r="E12" s="33" t="s">
        <v>1</v>
      </c>
      <c r="F12" s="12"/>
    </row>
    <row r="13" spans="1:6" ht="32" customHeight="1" x14ac:dyDescent="0.2">
      <c r="B13" s="25"/>
      <c r="C13" s="61"/>
      <c r="D13" s="61"/>
      <c r="E13" s="26"/>
      <c r="F13" s="5"/>
    </row>
    <row r="14" spans="1:6" ht="32" customHeight="1" thickBot="1" x14ac:dyDescent="0.25">
      <c r="B14" s="29"/>
      <c r="C14" s="62"/>
      <c r="D14" s="62"/>
      <c r="E14" s="30"/>
      <c r="F14" s="5"/>
    </row>
    <row r="15" spans="1:6" ht="32" customHeight="1" x14ac:dyDescent="0.2">
      <c r="B15" s="25"/>
      <c r="C15" s="61"/>
      <c r="D15" s="61"/>
      <c r="E15" s="26"/>
      <c r="F15" s="5"/>
    </row>
    <row r="16" spans="1:6" ht="32" customHeight="1" thickBot="1" x14ac:dyDescent="0.25">
      <c r="B16" s="29"/>
      <c r="C16" s="62"/>
      <c r="D16" s="62"/>
      <c r="E16" s="30"/>
      <c r="F16" s="5"/>
    </row>
    <row r="17" spans="1:6" ht="12" customHeight="1" thickBot="1" x14ac:dyDescent="0.25">
      <c r="B17" s="5"/>
      <c r="C17" s="5"/>
      <c r="D17" s="5"/>
      <c r="E17" s="5"/>
      <c r="F17" s="5"/>
    </row>
    <row r="18" spans="1:6" ht="23" customHeight="1" x14ac:dyDescent="0.2">
      <c r="B18" s="52" t="s">
        <v>4</v>
      </c>
      <c r="C18" s="53"/>
      <c r="D18" s="53"/>
      <c r="E18" s="54"/>
      <c r="F18" s="11"/>
    </row>
    <row r="19" spans="1:6" ht="32" customHeight="1" thickBot="1" x14ac:dyDescent="0.25">
      <c r="A19" s="4"/>
      <c r="B19" s="31" t="s">
        <v>1</v>
      </c>
      <c r="C19" s="32" t="s">
        <v>2</v>
      </c>
      <c r="D19" s="32" t="s">
        <v>2</v>
      </c>
      <c r="E19" s="33" t="s">
        <v>1</v>
      </c>
      <c r="F19" s="12"/>
    </row>
    <row r="20" spans="1:6" ht="32" customHeight="1" x14ac:dyDescent="0.2">
      <c r="B20" s="25"/>
      <c r="C20" s="22"/>
      <c r="D20" s="22"/>
      <c r="E20" s="26"/>
      <c r="F20" s="5"/>
    </row>
    <row r="21" spans="1:6" ht="32" customHeight="1" x14ac:dyDescent="0.2">
      <c r="B21" s="27"/>
      <c r="C21" s="23"/>
      <c r="D21" s="23"/>
      <c r="E21" s="28"/>
      <c r="F21" s="5"/>
    </row>
    <row r="22" spans="1:6" ht="32" customHeight="1" x14ac:dyDescent="0.2">
      <c r="B22" s="27"/>
      <c r="C22" s="23"/>
      <c r="D22" s="23"/>
      <c r="E22" s="28"/>
      <c r="F22" s="5"/>
    </row>
    <row r="23" spans="1:6" ht="32" customHeight="1" x14ac:dyDescent="0.2">
      <c r="B23" s="27"/>
      <c r="C23" s="23"/>
      <c r="D23" s="23"/>
      <c r="E23" s="28"/>
      <c r="F23" s="5"/>
    </row>
    <row r="24" spans="1:6" ht="32" customHeight="1" thickBot="1" x14ac:dyDescent="0.25">
      <c r="B24" s="29"/>
      <c r="C24" s="24"/>
      <c r="D24" s="24"/>
      <c r="E24" s="30"/>
      <c r="F24" s="5"/>
    </row>
    <row r="25" spans="1:6" ht="32" customHeight="1" thickBot="1" x14ac:dyDescent="0.25">
      <c r="B25" s="35" t="s">
        <v>5</v>
      </c>
      <c r="C25" s="19">
        <f>C24+C23+C22+C21+C20+C15+C13+C7</f>
        <v>0</v>
      </c>
      <c r="D25" s="20">
        <f>D24+D23+D22+D21+D20+D15+D13+D7</f>
        <v>0</v>
      </c>
    </row>
    <row r="26" spans="1:6" ht="11" customHeight="1" thickBot="1" x14ac:dyDescent="0.25">
      <c r="B26" s="6"/>
    </row>
    <row r="27" spans="1:6" ht="60" customHeight="1" thickBot="1" x14ac:dyDescent="0.25">
      <c r="B27" s="37" t="s">
        <v>6</v>
      </c>
      <c r="C27" s="63"/>
      <c r="D27" s="63"/>
      <c r="E27" s="64"/>
      <c r="F27" s="13"/>
    </row>
    <row r="28" spans="1:6" ht="60" customHeight="1" thickBot="1" x14ac:dyDescent="0.25">
      <c r="B28" s="37" t="s">
        <v>7</v>
      </c>
      <c r="C28" s="63"/>
      <c r="D28" s="63"/>
      <c r="E28" s="64"/>
      <c r="F28" s="13"/>
    </row>
    <row r="29" spans="1:6" ht="60" customHeight="1" thickBot="1" x14ac:dyDescent="0.25">
      <c r="B29" s="37" t="s">
        <v>8</v>
      </c>
      <c r="C29" s="63"/>
      <c r="D29" s="63"/>
      <c r="E29" s="64"/>
      <c r="F29" s="13"/>
    </row>
    <row r="30" spans="1:6" ht="60" customHeight="1" thickBot="1" x14ac:dyDescent="0.25">
      <c r="B30" s="38" t="s">
        <v>177</v>
      </c>
      <c r="C30" s="63"/>
      <c r="D30" s="63"/>
      <c r="E30" s="64"/>
      <c r="F30" s="13"/>
    </row>
    <row r="31" spans="1:6" ht="32" customHeight="1" x14ac:dyDescent="0.3">
      <c r="B31" s="65"/>
      <c r="C31" s="66"/>
      <c r="D31" s="34" t="s">
        <v>9</v>
      </c>
      <c r="E31" s="21"/>
      <c r="F31" s="13"/>
    </row>
    <row r="32" spans="1:6" ht="7" customHeight="1" thickBot="1" x14ac:dyDescent="0.25">
      <c r="B32" s="7"/>
      <c r="C32" s="8"/>
      <c r="D32" s="8"/>
      <c r="E32" s="9"/>
    </row>
    <row r="33" x14ac:dyDescent="0.2"/>
  </sheetData>
  <sheetProtection algorithmName="SHA-512" hashValue="jakMTaezzlW8FXfEoLCmpuSRtcP3xpY27IpVonJf95UNG22OWwvLEiVb1kQMwCOri+NI2ni4oqjDlSSIcU67oA==" saltValue="R40cwebbCDu7IlVCOk/mUg==" spinCount="100000" sheet="1" objects="1" scenarios="1" selectLockedCells="1"/>
  <mergeCells count="14">
    <mergeCell ref="C28:E28"/>
    <mergeCell ref="C29:E29"/>
    <mergeCell ref="C30:E30"/>
    <mergeCell ref="B31:C31"/>
    <mergeCell ref="C15:C16"/>
    <mergeCell ref="D15:D16"/>
    <mergeCell ref="B18:E18"/>
    <mergeCell ref="C27:E27"/>
    <mergeCell ref="B5:E5"/>
    <mergeCell ref="C7:C9"/>
    <mergeCell ref="D7:D9"/>
    <mergeCell ref="B11:E11"/>
    <mergeCell ref="C13:C14"/>
    <mergeCell ref="D13:D14"/>
  </mergeCells>
  <pageMargins left="0.10694444444444444" right="6.6666666666666666E-2" top="0.12638888888888888" bottom="0.245" header="0.3" footer="0.3"/>
  <pageSetup paperSize="9" scale="7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51669CF-4F10-0941-A617-46A818A2CC73}">
          <x14:formula1>
            <xm:f>'Teams and Players'!$T$2:$T$13</xm:f>
          </x14:formula1>
          <xm:sqref>B3</xm:sqref>
        </x14:dataValidation>
        <x14:dataValidation type="list" allowBlank="1" showInputMessage="1" showErrorMessage="1" xr:uid="{4DBBAC2E-7CB9-6C4C-8442-8BF64EB6772F}">
          <x14:formula1>
            <xm:f>'Teams and Players'!$T$2:$T$13</xm:f>
          </x14:formula1>
          <xm:sqref>E3</xm:sqref>
        </x14:dataValidation>
        <x14:dataValidation type="list" allowBlank="1" showInputMessage="1" showErrorMessage="1" xr:uid="{15D9E55B-9D02-C942-81AB-695013AE1E77}">
          <x14:formula1>
            <xm:f>'Teams and Players'!$J$2:$J$16</xm:f>
          </x14:formula1>
          <xm:sqref>B7:B9 B13:B16 B20:B24</xm:sqref>
        </x14:dataValidation>
        <x14:dataValidation type="list" allowBlank="1" showInputMessage="1" showErrorMessage="1" xr:uid="{B0BC9934-12D5-8C42-98B2-E9D2989BC6BA}">
          <x14:formula1>
            <xm:f>'Teams and Players'!$L$2:$L$16</xm:f>
          </x14:formula1>
          <xm:sqref>E7:E9 E13:E16 E20:E24</xm:sqref>
        </x14:dataValidation>
        <x14:dataValidation type="list" allowBlank="1" showInputMessage="1" showErrorMessage="1" xr:uid="{EFFDCEA5-3C2B-934A-8A34-A2226A17E0D8}">
          <x14:formula1>
            <xm:f>'Teams and Players'!$P$24:$P$27</xm:f>
          </x14:formula1>
          <xm:sqref>C7:C9 C13:D16 C20:D24 D7:D9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F92A-D6BE-6249-9930-322417EC2EC3}">
  <sheetPr>
    <pageSetUpPr fitToPage="1"/>
  </sheetPr>
  <dimension ref="A1:AA182"/>
  <sheetViews>
    <sheetView showGridLines="0" showRowColHeaders="0" topLeftCell="C1" zoomScaleNormal="100" workbookViewId="0">
      <selection activeCell="D2" sqref="D2"/>
    </sheetView>
  </sheetViews>
  <sheetFormatPr baseColWidth="10" defaultColWidth="10.83203125" defaultRowHeight="19" zeroHeight="1" x14ac:dyDescent="0.25"/>
  <cols>
    <col min="1" max="1" width="27.6640625" hidden="1" customWidth="1"/>
    <col min="2" max="2" width="0" hidden="1" customWidth="1"/>
    <col min="3" max="3" width="4.33203125" style="46" customWidth="1"/>
    <col min="4" max="4" width="30.33203125" style="46" customWidth="1"/>
    <col min="5" max="5" width="32.6640625" style="46" customWidth="1"/>
    <col min="6" max="6" width="7.1640625" customWidth="1"/>
    <col min="7" max="8" width="7.1640625" hidden="1" customWidth="1"/>
    <col min="9" max="9" width="11" hidden="1" customWidth="1"/>
    <col min="10" max="10" width="19.6640625" hidden="1" customWidth="1"/>
    <col min="11" max="11" width="11" hidden="1" customWidth="1"/>
    <col min="12" max="12" width="22.1640625" hidden="1" customWidth="1"/>
    <col min="13" max="13" width="5.1640625" hidden="1" customWidth="1"/>
    <col min="14" max="14" width="25.6640625" hidden="1" customWidth="1"/>
    <col min="15" max="15" width="11" hidden="1" customWidth="1"/>
    <col min="16" max="16" width="19" hidden="1" customWidth="1"/>
    <col min="17" max="20" width="11" hidden="1" customWidth="1"/>
    <col min="21" max="22" width="7.1640625" hidden="1" customWidth="1"/>
    <col min="23" max="25" width="7.1640625" customWidth="1"/>
    <col min="26" max="26" width="7" customWidth="1"/>
    <col min="27" max="27" width="2" customWidth="1"/>
  </cols>
  <sheetData>
    <row r="1" spans="1:25" s="14" customFormat="1" x14ac:dyDescent="0.25">
      <c r="A1" s="16"/>
      <c r="B1" s="16"/>
      <c r="C1" s="47" t="s">
        <v>172</v>
      </c>
      <c r="D1" s="47" t="s">
        <v>178</v>
      </c>
      <c r="E1" s="48" t="s">
        <v>171</v>
      </c>
      <c r="F1" s="17"/>
      <c r="G1" s="17"/>
      <c r="H1" s="17"/>
      <c r="I1" t="s">
        <v>173</v>
      </c>
      <c r="J1" s="18">
        <f>'Result Card'!B3</f>
        <v>0</v>
      </c>
      <c r="K1" t="s">
        <v>174</v>
      </c>
      <c r="L1">
        <f>'Result Card'!E3</f>
        <v>0</v>
      </c>
      <c r="M1"/>
      <c r="N1"/>
      <c r="O1"/>
      <c r="P1"/>
      <c r="Q1"/>
      <c r="R1"/>
      <c r="S1" t="s">
        <v>171</v>
      </c>
      <c r="T1"/>
      <c r="U1" s="17"/>
      <c r="V1" s="17"/>
      <c r="W1" s="17"/>
      <c r="X1" s="17"/>
      <c r="Y1" s="17"/>
    </row>
    <row r="2" spans="1:25" x14ac:dyDescent="0.25">
      <c r="A2" s="15" t="str">
        <f t="shared" ref="A2:A41" si="0">B2&amp;" " &amp;E2</f>
        <v>1 Barton Rovers</v>
      </c>
      <c r="B2" s="15">
        <f>COUNTIF($E$2:E2,E2)</f>
        <v>1</v>
      </c>
      <c r="C2" s="42">
        <v>1</v>
      </c>
      <c r="D2" s="49" t="s">
        <v>12</v>
      </c>
      <c r="E2" s="43" t="s">
        <v>11</v>
      </c>
      <c r="F2" s="14"/>
      <c r="I2">
        <v>1</v>
      </c>
      <c r="J2" t="str">
        <f t="shared" ref="J2:J16" si="1">IF(IFERROR(VLOOKUP(I2&amp;" "&amp;$J$1,$A$2:$F$241,4,0),"")="","",IFERROR(VLOOKUP(I2&amp;" "&amp;$J$1,$A$2:$F$241,4,0),""))</f>
        <v/>
      </c>
      <c r="K2">
        <v>1</v>
      </c>
      <c r="L2" t="str">
        <f t="shared" ref="L2:L16" si="2">IF(IFERROR(VLOOKUP(K2&amp;" "&amp;$L$1,$A$2:$F$241,4,0),"")="","",IFERROR(VLOOKUP(K2&amp;" "&amp;$L$1,$A$2:$F$241,4,0),""))</f>
        <v/>
      </c>
      <c r="N2" t="str">
        <f>O2&amp;" "&amp;Q2</f>
        <v xml:space="preserve"> </v>
      </c>
      <c r="S2">
        <v>1</v>
      </c>
      <c r="T2" t="s">
        <v>11</v>
      </c>
    </row>
    <row r="3" spans="1:25" x14ac:dyDescent="0.25">
      <c r="A3" s="15" t="str">
        <f t="shared" si="0"/>
        <v>2 Barton Rovers</v>
      </c>
      <c r="B3" s="15">
        <f>COUNTIF($E$2:E3,E3)</f>
        <v>2</v>
      </c>
      <c r="C3" s="42">
        <v>2</v>
      </c>
      <c r="D3" s="49" t="s">
        <v>13</v>
      </c>
      <c r="E3" s="43" t="s">
        <v>11</v>
      </c>
      <c r="F3" s="14"/>
      <c r="I3">
        <v>2</v>
      </c>
      <c r="J3" t="str">
        <f t="shared" si="1"/>
        <v/>
      </c>
      <c r="K3">
        <v>2</v>
      </c>
      <c r="L3" t="str">
        <f t="shared" si="2"/>
        <v/>
      </c>
      <c r="N3" t="str">
        <f t="shared" ref="N3:N20" si="3">O3&amp;" "&amp;Q3</f>
        <v xml:space="preserve"> </v>
      </c>
      <c r="S3">
        <v>2</v>
      </c>
      <c r="T3" t="s">
        <v>24</v>
      </c>
    </row>
    <row r="4" spans="1:25" x14ac:dyDescent="0.25">
      <c r="A4" s="15" t="str">
        <f t="shared" si="0"/>
        <v>3 Barton Rovers</v>
      </c>
      <c r="B4" s="15">
        <f>COUNTIF($E$2:E4,E4)</f>
        <v>3</v>
      </c>
      <c r="C4" s="42">
        <v>3</v>
      </c>
      <c r="D4" s="49" t="s">
        <v>14</v>
      </c>
      <c r="E4" s="43" t="s">
        <v>11</v>
      </c>
      <c r="F4" s="14"/>
      <c r="I4">
        <v>3</v>
      </c>
      <c r="J4" t="str">
        <f t="shared" si="1"/>
        <v/>
      </c>
      <c r="K4">
        <v>3</v>
      </c>
      <c r="L4" t="str">
        <f t="shared" si="2"/>
        <v/>
      </c>
      <c r="N4" t="str">
        <f t="shared" si="3"/>
        <v xml:space="preserve"> </v>
      </c>
      <c r="S4">
        <v>3</v>
      </c>
      <c r="T4" t="s">
        <v>35</v>
      </c>
    </row>
    <row r="5" spans="1:25" x14ac:dyDescent="0.25">
      <c r="A5" s="15" t="str">
        <f t="shared" si="0"/>
        <v>4 Barton Rovers</v>
      </c>
      <c r="B5" s="15">
        <f>COUNTIF($E$2:E5,E5)</f>
        <v>4</v>
      </c>
      <c r="C5" s="42">
        <v>4</v>
      </c>
      <c r="D5" s="49" t="s">
        <v>15</v>
      </c>
      <c r="E5" s="43" t="s">
        <v>11</v>
      </c>
      <c r="F5" s="14"/>
      <c r="I5">
        <v>4</v>
      </c>
      <c r="J5" t="str">
        <f t="shared" si="1"/>
        <v/>
      </c>
      <c r="K5">
        <v>4</v>
      </c>
      <c r="L5" t="str">
        <f t="shared" si="2"/>
        <v/>
      </c>
      <c r="N5" t="str">
        <f t="shared" si="3"/>
        <v xml:space="preserve"> </v>
      </c>
      <c r="S5">
        <v>4</v>
      </c>
      <c r="T5" t="s">
        <v>51</v>
      </c>
    </row>
    <row r="6" spans="1:25" x14ac:dyDescent="0.25">
      <c r="A6" s="15" t="str">
        <f t="shared" si="0"/>
        <v>5 Barton Rovers</v>
      </c>
      <c r="B6" s="15">
        <f>COUNTIF($E$2:E6,E6)</f>
        <v>5</v>
      </c>
      <c r="C6" s="42">
        <v>5</v>
      </c>
      <c r="D6" s="49" t="s">
        <v>16</v>
      </c>
      <c r="E6" s="43" t="s">
        <v>11</v>
      </c>
      <c r="F6" s="14"/>
      <c r="I6">
        <v>5</v>
      </c>
      <c r="J6" t="str">
        <f t="shared" si="1"/>
        <v/>
      </c>
      <c r="K6">
        <v>5</v>
      </c>
      <c r="L6" t="str">
        <f t="shared" si="2"/>
        <v/>
      </c>
      <c r="N6" t="str">
        <f t="shared" si="3"/>
        <v xml:space="preserve"> </v>
      </c>
      <c r="S6">
        <v>5</v>
      </c>
      <c r="T6" t="s">
        <v>65</v>
      </c>
    </row>
    <row r="7" spans="1:25" x14ac:dyDescent="0.25">
      <c r="A7" s="15" t="str">
        <f t="shared" si="0"/>
        <v>6 Barton Rovers</v>
      </c>
      <c r="B7" s="15">
        <f>COUNTIF($E$2:E7,E7)</f>
        <v>6</v>
      </c>
      <c r="C7" s="42">
        <v>6</v>
      </c>
      <c r="D7" s="49" t="s">
        <v>17</v>
      </c>
      <c r="E7" s="43" t="s">
        <v>11</v>
      </c>
      <c r="F7" s="14"/>
      <c r="I7">
        <v>6</v>
      </c>
      <c r="J7" t="str">
        <f t="shared" si="1"/>
        <v/>
      </c>
      <c r="K7">
        <v>6</v>
      </c>
      <c r="L7" t="str">
        <f t="shared" si="2"/>
        <v/>
      </c>
      <c r="N7" t="str">
        <f t="shared" si="3"/>
        <v xml:space="preserve"> </v>
      </c>
      <c r="S7">
        <v>6</v>
      </c>
      <c r="T7" t="s">
        <v>80</v>
      </c>
    </row>
    <row r="8" spans="1:25" x14ac:dyDescent="0.25">
      <c r="A8" s="15" t="str">
        <f t="shared" si="0"/>
        <v>7 Barton Rovers</v>
      </c>
      <c r="B8" s="15">
        <f>COUNTIF($E$2:E8,E8)</f>
        <v>7</v>
      </c>
      <c r="C8" s="42">
        <v>7</v>
      </c>
      <c r="D8" s="49" t="s">
        <v>18</v>
      </c>
      <c r="E8" s="43" t="s">
        <v>11</v>
      </c>
      <c r="F8" s="14"/>
      <c r="I8">
        <v>7</v>
      </c>
      <c r="J8" t="str">
        <f t="shared" si="1"/>
        <v/>
      </c>
      <c r="K8">
        <v>7</v>
      </c>
      <c r="L8" t="str">
        <f t="shared" si="2"/>
        <v/>
      </c>
      <c r="N8" t="str">
        <f t="shared" si="3"/>
        <v xml:space="preserve"> </v>
      </c>
      <c r="S8">
        <v>7</v>
      </c>
      <c r="T8" t="s">
        <v>94</v>
      </c>
    </row>
    <row r="9" spans="1:25" x14ac:dyDescent="0.25">
      <c r="A9" s="15" t="str">
        <f t="shared" si="0"/>
        <v>8 Barton Rovers</v>
      </c>
      <c r="B9" s="15">
        <f>COUNTIF($E$2:E9,E9)</f>
        <v>8</v>
      </c>
      <c r="C9" s="42">
        <v>8</v>
      </c>
      <c r="D9" s="49" t="s">
        <v>19</v>
      </c>
      <c r="E9" s="43" t="s">
        <v>11</v>
      </c>
      <c r="F9" s="14"/>
      <c r="I9">
        <v>8</v>
      </c>
      <c r="J9" t="str">
        <f t="shared" si="1"/>
        <v/>
      </c>
      <c r="K9">
        <v>8</v>
      </c>
      <c r="L9" t="str">
        <f t="shared" si="2"/>
        <v/>
      </c>
      <c r="N9" t="str">
        <f t="shared" si="3"/>
        <v xml:space="preserve"> </v>
      </c>
      <c r="S9">
        <v>8</v>
      </c>
      <c r="T9" t="s">
        <v>107</v>
      </c>
    </row>
    <row r="10" spans="1:25" x14ac:dyDescent="0.25">
      <c r="A10" s="15" t="str">
        <f t="shared" si="0"/>
        <v>9 Barton Rovers</v>
      </c>
      <c r="B10" s="15">
        <f>COUNTIF($E$2:E10,E10)</f>
        <v>9</v>
      </c>
      <c r="C10" s="42">
        <v>9</v>
      </c>
      <c r="D10" s="49" t="s">
        <v>20</v>
      </c>
      <c r="E10" s="43" t="s">
        <v>11</v>
      </c>
      <c r="F10" s="14"/>
      <c r="I10">
        <v>9</v>
      </c>
      <c r="J10" t="str">
        <f t="shared" si="1"/>
        <v/>
      </c>
      <c r="K10">
        <v>9</v>
      </c>
      <c r="L10" t="str">
        <f t="shared" si="2"/>
        <v/>
      </c>
      <c r="N10" t="str">
        <f t="shared" si="3"/>
        <v xml:space="preserve"> </v>
      </c>
      <c r="S10">
        <v>9</v>
      </c>
      <c r="T10" t="s">
        <v>119</v>
      </c>
    </row>
    <row r="11" spans="1:25" x14ac:dyDescent="0.25">
      <c r="A11" s="15" t="str">
        <f t="shared" si="0"/>
        <v>10 Barton Rovers</v>
      </c>
      <c r="B11" s="15">
        <f>COUNTIF($E$2:E11,E11)</f>
        <v>10</v>
      </c>
      <c r="C11" s="42">
        <v>10</v>
      </c>
      <c r="D11" s="49" t="s">
        <v>21</v>
      </c>
      <c r="E11" s="43" t="s">
        <v>11</v>
      </c>
      <c r="F11" s="14"/>
      <c r="I11">
        <v>10</v>
      </c>
      <c r="J11" t="str">
        <f t="shared" si="1"/>
        <v/>
      </c>
      <c r="K11">
        <v>10</v>
      </c>
      <c r="L11" t="str">
        <f t="shared" si="2"/>
        <v/>
      </c>
      <c r="N11" t="str">
        <f t="shared" si="3"/>
        <v xml:space="preserve"> </v>
      </c>
      <c r="S11">
        <v>10</v>
      </c>
      <c r="T11" t="s">
        <v>130</v>
      </c>
    </row>
    <row r="12" spans="1:25" x14ac:dyDescent="0.25">
      <c r="A12" s="15" t="str">
        <f t="shared" si="0"/>
        <v>11 Barton Rovers</v>
      </c>
      <c r="B12" s="15">
        <f>COUNTIF($E$2:E12,E12)</f>
        <v>11</v>
      </c>
      <c r="C12" s="42">
        <v>11</v>
      </c>
      <c r="D12" s="49" t="s">
        <v>22</v>
      </c>
      <c r="E12" s="43" t="s">
        <v>11</v>
      </c>
      <c r="F12" s="14"/>
      <c r="I12">
        <v>11</v>
      </c>
      <c r="J12" t="str">
        <f t="shared" si="1"/>
        <v/>
      </c>
      <c r="K12">
        <v>11</v>
      </c>
      <c r="L12" t="str">
        <f t="shared" si="2"/>
        <v/>
      </c>
      <c r="N12" t="str">
        <f t="shared" si="3"/>
        <v xml:space="preserve"> </v>
      </c>
      <c r="S12">
        <v>11</v>
      </c>
      <c r="T12" t="s">
        <v>144</v>
      </c>
    </row>
    <row r="13" spans="1:25" x14ac:dyDescent="0.25">
      <c r="A13" s="15" t="str">
        <f t="shared" si="0"/>
        <v>12 Barton Rovers</v>
      </c>
      <c r="B13" s="15">
        <f>COUNTIF($E$2:E13,E13)</f>
        <v>12</v>
      </c>
      <c r="C13" s="42">
        <v>12</v>
      </c>
      <c r="D13" s="49" t="s">
        <v>23</v>
      </c>
      <c r="E13" s="43" t="s">
        <v>11</v>
      </c>
      <c r="F13" s="14"/>
      <c r="I13">
        <v>12</v>
      </c>
      <c r="J13" t="str">
        <f t="shared" si="1"/>
        <v/>
      </c>
      <c r="K13">
        <v>12</v>
      </c>
      <c r="L13" t="str">
        <f t="shared" si="2"/>
        <v/>
      </c>
      <c r="N13" t="str">
        <f t="shared" si="3"/>
        <v xml:space="preserve"> </v>
      </c>
      <c r="S13">
        <v>12</v>
      </c>
      <c r="T13" t="s">
        <v>157</v>
      </c>
    </row>
    <row r="14" spans="1:25" x14ac:dyDescent="0.25">
      <c r="A14" s="15" t="str">
        <f t="shared" ref="A14:A16" si="4">B14&amp;" " &amp;E14</f>
        <v>13 Barton Rovers</v>
      </c>
      <c r="B14" s="15">
        <f>COUNTIF($E$2:E14,E14)</f>
        <v>13</v>
      </c>
      <c r="C14" s="42">
        <v>13</v>
      </c>
      <c r="D14" s="49"/>
      <c r="E14" s="43" t="s">
        <v>11</v>
      </c>
      <c r="F14" s="14"/>
      <c r="I14">
        <v>13</v>
      </c>
      <c r="J14" t="str">
        <f t="shared" si="1"/>
        <v/>
      </c>
      <c r="K14">
        <v>13</v>
      </c>
      <c r="L14" t="str">
        <f t="shared" si="2"/>
        <v/>
      </c>
      <c r="N14" t="str">
        <f t="shared" si="3"/>
        <v xml:space="preserve"> </v>
      </c>
    </row>
    <row r="15" spans="1:25" x14ac:dyDescent="0.25">
      <c r="A15" s="15" t="str">
        <f t="shared" si="4"/>
        <v>14 Barton Rovers</v>
      </c>
      <c r="B15" s="15">
        <f>COUNTIF($E$2:E15,E15)</f>
        <v>14</v>
      </c>
      <c r="C15" s="42">
        <v>14</v>
      </c>
      <c r="D15" s="49"/>
      <c r="E15" s="43" t="s">
        <v>11</v>
      </c>
      <c r="F15" s="14"/>
      <c r="I15">
        <v>14</v>
      </c>
      <c r="J15" t="str">
        <f t="shared" si="1"/>
        <v/>
      </c>
      <c r="K15">
        <v>14</v>
      </c>
      <c r="L15" t="str">
        <f t="shared" si="2"/>
        <v/>
      </c>
      <c r="N15" t="str">
        <f t="shared" si="3"/>
        <v xml:space="preserve"> </v>
      </c>
    </row>
    <row r="16" spans="1:25" x14ac:dyDescent="0.25">
      <c r="A16" s="15" t="str">
        <f t="shared" si="4"/>
        <v>15 Barton Rovers</v>
      </c>
      <c r="B16" s="15">
        <f>COUNTIF($E$2:E16,E16)</f>
        <v>15</v>
      </c>
      <c r="C16" s="42">
        <v>15</v>
      </c>
      <c r="D16" s="49"/>
      <c r="E16" s="43" t="s">
        <v>11</v>
      </c>
      <c r="F16" s="14"/>
      <c r="I16">
        <v>15</v>
      </c>
      <c r="J16" t="str">
        <f t="shared" si="1"/>
        <v/>
      </c>
      <c r="K16">
        <v>15</v>
      </c>
      <c r="L16" t="str">
        <f t="shared" si="2"/>
        <v/>
      </c>
      <c r="N16" t="str">
        <f t="shared" si="3"/>
        <v xml:space="preserve"> </v>
      </c>
    </row>
    <row r="17" spans="1:16" x14ac:dyDescent="0.25">
      <c r="A17" s="16" t="str">
        <f t="shared" si="0"/>
        <v>1 Darting Divas</v>
      </c>
      <c r="B17" s="16">
        <f>COUNTIF($E$2:E17,E17)</f>
        <v>1</v>
      </c>
      <c r="C17" s="44">
        <v>1</v>
      </c>
      <c r="D17" s="50" t="s">
        <v>25</v>
      </c>
      <c r="E17" s="45" t="s">
        <v>24</v>
      </c>
      <c r="F17" s="14"/>
      <c r="N17" t="str">
        <f t="shared" si="3"/>
        <v xml:space="preserve"> </v>
      </c>
    </row>
    <row r="18" spans="1:16" x14ac:dyDescent="0.25">
      <c r="A18" s="16" t="str">
        <f t="shared" si="0"/>
        <v>2 Darting Divas</v>
      </c>
      <c r="B18" s="16">
        <f>COUNTIF($E$2:E18,E18)</f>
        <v>2</v>
      </c>
      <c r="C18" s="44">
        <v>2</v>
      </c>
      <c r="D18" s="50" t="s">
        <v>26</v>
      </c>
      <c r="E18" s="45" t="s">
        <v>24</v>
      </c>
      <c r="F18" s="14"/>
      <c r="N18" t="str">
        <f t="shared" si="3"/>
        <v xml:space="preserve"> </v>
      </c>
    </row>
    <row r="19" spans="1:16" x14ac:dyDescent="0.25">
      <c r="A19" s="16" t="str">
        <f t="shared" si="0"/>
        <v>3 Darting Divas</v>
      </c>
      <c r="B19" s="16">
        <f>COUNTIF($E$2:E19,E19)</f>
        <v>3</v>
      </c>
      <c r="C19" s="44">
        <v>3</v>
      </c>
      <c r="D19" s="50" t="s">
        <v>27</v>
      </c>
      <c r="E19" s="45" t="s">
        <v>24</v>
      </c>
      <c r="F19" s="14"/>
      <c r="N19" t="str">
        <f t="shared" si="3"/>
        <v xml:space="preserve"> </v>
      </c>
    </row>
    <row r="20" spans="1:16" x14ac:dyDescent="0.25">
      <c r="A20" s="16" t="str">
        <f t="shared" si="0"/>
        <v>4 Darting Divas</v>
      </c>
      <c r="B20" s="16">
        <f>COUNTIF($E$2:E20,E20)</f>
        <v>4</v>
      </c>
      <c r="C20" s="44">
        <v>4</v>
      </c>
      <c r="D20" s="50" t="s">
        <v>28</v>
      </c>
      <c r="E20" s="45" t="s">
        <v>24</v>
      </c>
      <c r="F20" s="14"/>
      <c r="N20" t="str">
        <f t="shared" si="3"/>
        <v xml:space="preserve"> </v>
      </c>
    </row>
    <row r="21" spans="1:16" x14ac:dyDescent="0.25">
      <c r="A21" s="16" t="str">
        <f t="shared" si="0"/>
        <v>5 Darting Divas</v>
      </c>
      <c r="B21" s="16">
        <f>COUNTIF($E$2:E21,E21)</f>
        <v>5</v>
      </c>
      <c r="C21" s="44">
        <v>5</v>
      </c>
      <c r="D21" s="50" t="s">
        <v>29</v>
      </c>
      <c r="E21" s="45" t="s">
        <v>24</v>
      </c>
      <c r="F21" s="14"/>
    </row>
    <row r="22" spans="1:16" x14ac:dyDescent="0.25">
      <c r="A22" s="16" t="str">
        <f t="shared" si="0"/>
        <v>6 Darting Divas</v>
      </c>
      <c r="B22" s="16">
        <f>COUNTIF($E$2:E22,E22)</f>
        <v>6</v>
      </c>
      <c r="C22" s="44">
        <v>6</v>
      </c>
      <c r="D22" s="50" t="s">
        <v>30</v>
      </c>
      <c r="E22" s="45" t="s">
        <v>24</v>
      </c>
      <c r="F22" s="14"/>
    </row>
    <row r="23" spans="1:16" x14ac:dyDescent="0.25">
      <c r="A23" s="16" t="str">
        <f t="shared" si="0"/>
        <v>7 Darting Divas</v>
      </c>
      <c r="B23" s="16">
        <f>COUNTIF($E$2:E23,E23)</f>
        <v>7</v>
      </c>
      <c r="C23" s="44">
        <v>7</v>
      </c>
      <c r="D23" s="50" t="s">
        <v>31</v>
      </c>
      <c r="E23" s="45" t="s">
        <v>24</v>
      </c>
      <c r="F23" s="14"/>
      <c r="P23" t="s">
        <v>175</v>
      </c>
    </row>
    <row r="24" spans="1:16" x14ac:dyDescent="0.25">
      <c r="A24" s="16" t="str">
        <f t="shared" si="0"/>
        <v>8 Darting Divas</v>
      </c>
      <c r="B24" s="16">
        <f>COUNTIF($E$2:E24,E24)</f>
        <v>8</v>
      </c>
      <c r="C24" s="44">
        <v>8</v>
      </c>
      <c r="D24" s="50" t="s">
        <v>32</v>
      </c>
      <c r="E24" s="45" t="s">
        <v>24</v>
      </c>
      <c r="F24" s="14"/>
      <c r="N24" t="s">
        <v>176</v>
      </c>
      <c r="P24">
        <v>0</v>
      </c>
    </row>
    <row r="25" spans="1:16" x14ac:dyDescent="0.25">
      <c r="A25" s="16" t="str">
        <f t="shared" si="0"/>
        <v>9 Darting Divas</v>
      </c>
      <c r="B25" s="16">
        <f>COUNTIF($E$2:E25,E25)</f>
        <v>9</v>
      </c>
      <c r="C25" s="44">
        <v>9</v>
      </c>
      <c r="D25" s="50" t="s">
        <v>33</v>
      </c>
      <c r="E25" s="45" t="s">
        <v>24</v>
      </c>
      <c r="F25" s="14"/>
      <c r="N25">
        <v>1</v>
      </c>
      <c r="P25">
        <v>1</v>
      </c>
    </row>
    <row r="26" spans="1:16" x14ac:dyDescent="0.25">
      <c r="A26" s="16" t="str">
        <f t="shared" si="0"/>
        <v>10 Darting Divas</v>
      </c>
      <c r="B26" s="16">
        <f>COUNTIF($E$2:E26,E26)</f>
        <v>10</v>
      </c>
      <c r="C26" s="44">
        <v>10</v>
      </c>
      <c r="D26" s="50" t="s">
        <v>34</v>
      </c>
      <c r="E26" s="45" t="s">
        <v>24</v>
      </c>
      <c r="F26" s="14"/>
      <c r="N26">
        <v>2</v>
      </c>
      <c r="P26">
        <v>2</v>
      </c>
    </row>
    <row r="27" spans="1:16" x14ac:dyDescent="0.25">
      <c r="A27" s="16" t="str">
        <f t="shared" ref="A27:A31" si="5">B27&amp;" " &amp;E27</f>
        <v>11 Darting Divas</v>
      </c>
      <c r="B27" s="16">
        <f>COUNTIF($E$2:E27,E27)</f>
        <v>11</v>
      </c>
      <c r="C27" s="44">
        <v>11</v>
      </c>
      <c r="D27" s="50"/>
      <c r="E27" s="45" t="s">
        <v>24</v>
      </c>
      <c r="F27" s="14"/>
      <c r="P27">
        <v>3</v>
      </c>
    </row>
    <row r="28" spans="1:16" x14ac:dyDescent="0.25">
      <c r="A28" s="16" t="str">
        <f t="shared" si="5"/>
        <v>12 Darting Divas</v>
      </c>
      <c r="B28" s="16">
        <f>COUNTIF($E$2:E28,E28)</f>
        <v>12</v>
      </c>
      <c r="C28" s="44">
        <v>12</v>
      </c>
      <c r="D28" s="50"/>
      <c r="E28" s="45" t="s">
        <v>24</v>
      </c>
      <c r="F28" s="14"/>
    </row>
    <row r="29" spans="1:16" x14ac:dyDescent="0.25">
      <c r="A29" s="16" t="str">
        <f t="shared" si="5"/>
        <v>13 Darting Divas</v>
      </c>
      <c r="B29" s="16">
        <f>COUNTIF($E$2:E29,E29)</f>
        <v>13</v>
      </c>
      <c r="C29" s="44">
        <v>13</v>
      </c>
      <c r="D29" s="50"/>
      <c r="E29" s="45" t="s">
        <v>24</v>
      </c>
      <c r="F29" s="14"/>
    </row>
    <row r="30" spans="1:16" x14ac:dyDescent="0.25">
      <c r="A30" s="16" t="str">
        <f t="shared" si="5"/>
        <v>14 Darting Divas</v>
      </c>
      <c r="B30" s="16">
        <f>COUNTIF($E$2:E30,E30)</f>
        <v>14</v>
      </c>
      <c r="C30" s="44">
        <v>14</v>
      </c>
      <c r="D30" s="50"/>
      <c r="E30" s="45" t="s">
        <v>24</v>
      </c>
      <c r="F30" s="14"/>
    </row>
    <row r="31" spans="1:16" x14ac:dyDescent="0.25">
      <c r="A31" s="16" t="str">
        <f t="shared" si="5"/>
        <v>15 Darting Divas</v>
      </c>
      <c r="B31" s="16">
        <f>COUNTIF($E$2:E31,E31)</f>
        <v>15</v>
      </c>
      <c r="C31" s="44">
        <v>15</v>
      </c>
      <c r="D31" s="50"/>
      <c r="E31" s="45" t="s">
        <v>24</v>
      </c>
      <c r="F31" s="14"/>
    </row>
    <row r="32" spans="1:16" x14ac:dyDescent="0.25">
      <c r="A32" s="15" t="str">
        <f t="shared" si="0"/>
        <v>1 Flitwick Club A</v>
      </c>
      <c r="B32" s="15">
        <f>COUNTIF($E$2:E32,E32)</f>
        <v>1</v>
      </c>
      <c r="C32" s="42">
        <v>1</v>
      </c>
      <c r="D32" s="49" t="s">
        <v>36</v>
      </c>
      <c r="E32" s="43" t="s">
        <v>35</v>
      </c>
      <c r="F32" s="14"/>
    </row>
    <row r="33" spans="1:6" x14ac:dyDescent="0.25">
      <c r="A33" s="15" t="str">
        <f t="shared" si="0"/>
        <v>2 Flitwick Club A</v>
      </c>
      <c r="B33" s="15">
        <f>COUNTIF($E$2:E33,E33)</f>
        <v>2</v>
      </c>
      <c r="C33" s="42">
        <v>2</v>
      </c>
      <c r="D33" s="49" t="s">
        <v>37</v>
      </c>
      <c r="E33" s="43" t="s">
        <v>35</v>
      </c>
      <c r="F33" s="14"/>
    </row>
    <row r="34" spans="1:6" x14ac:dyDescent="0.25">
      <c r="A34" s="15" t="str">
        <f t="shared" si="0"/>
        <v>3 Flitwick Club A</v>
      </c>
      <c r="B34" s="15">
        <f>COUNTIF($E$2:E34,E34)</f>
        <v>3</v>
      </c>
      <c r="C34" s="42">
        <v>3</v>
      </c>
      <c r="D34" s="49" t="s">
        <v>38</v>
      </c>
      <c r="E34" s="43" t="s">
        <v>35</v>
      </c>
      <c r="F34" s="14"/>
    </row>
    <row r="35" spans="1:6" x14ac:dyDescent="0.25">
      <c r="A35" s="15" t="str">
        <f t="shared" si="0"/>
        <v>4 Flitwick Club A</v>
      </c>
      <c r="B35" s="15">
        <f>COUNTIF($E$2:E35,E35)</f>
        <v>4</v>
      </c>
      <c r="C35" s="42">
        <v>4</v>
      </c>
      <c r="D35" s="49" t="s">
        <v>39</v>
      </c>
      <c r="E35" s="43" t="s">
        <v>35</v>
      </c>
      <c r="F35" s="14"/>
    </row>
    <row r="36" spans="1:6" x14ac:dyDescent="0.25">
      <c r="A36" s="15" t="str">
        <f t="shared" si="0"/>
        <v>5 Flitwick Club A</v>
      </c>
      <c r="B36" s="15">
        <f>COUNTIF($E$2:E36,E36)</f>
        <v>5</v>
      </c>
      <c r="C36" s="42">
        <v>5</v>
      </c>
      <c r="D36" s="49" t="s">
        <v>40</v>
      </c>
      <c r="E36" s="43" t="s">
        <v>35</v>
      </c>
      <c r="F36" s="14"/>
    </row>
    <row r="37" spans="1:6" x14ac:dyDescent="0.25">
      <c r="A37" s="15" t="str">
        <f t="shared" si="0"/>
        <v>6 Flitwick Club A</v>
      </c>
      <c r="B37" s="15">
        <f>COUNTIF($E$2:E37,E37)</f>
        <v>6</v>
      </c>
      <c r="C37" s="42">
        <v>6</v>
      </c>
      <c r="D37" s="49" t="s">
        <v>41</v>
      </c>
      <c r="E37" s="43" t="s">
        <v>35</v>
      </c>
      <c r="F37" s="14"/>
    </row>
    <row r="38" spans="1:6" x14ac:dyDescent="0.25">
      <c r="A38" s="15" t="str">
        <f t="shared" si="0"/>
        <v>7 Flitwick Club A</v>
      </c>
      <c r="B38" s="15">
        <f>COUNTIF($E$2:E38,E38)</f>
        <v>7</v>
      </c>
      <c r="C38" s="42">
        <v>7</v>
      </c>
      <c r="D38" s="49" t="s">
        <v>42</v>
      </c>
      <c r="E38" s="43" t="s">
        <v>35</v>
      </c>
      <c r="F38" s="14"/>
    </row>
    <row r="39" spans="1:6" x14ac:dyDescent="0.25">
      <c r="A39" s="15" t="str">
        <f t="shared" si="0"/>
        <v>8 Flitwick Club A</v>
      </c>
      <c r="B39" s="15">
        <f>COUNTIF($E$2:E39,E39)</f>
        <v>8</v>
      </c>
      <c r="C39" s="42">
        <v>8</v>
      </c>
      <c r="D39" s="49" t="s">
        <v>43</v>
      </c>
      <c r="E39" s="43" t="s">
        <v>35</v>
      </c>
      <c r="F39" s="14"/>
    </row>
    <row r="40" spans="1:6" x14ac:dyDescent="0.25">
      <c r="A40" s="15" t="str">
        <f t="shared" si="0"/>
        <v>9 Flitwick Club A</v>
      </c>
      <c r="B40" s="15">
        <f>COUNTIF($E$2:E40,E40)</f>
        <v>9</v>
      </c>
      <c r="C40" s="42">
        <v>9</v>
      </c>
      <c r="D40" s="49" t="s">
        <v>44</v>
      </c>
      <c r="E40" s="43" t="s">
        <v>35</v>
      </c>
      <c r="F40" s="14"/>
    </row>
    <row r="41" spans="1:6" x14ac:dyDescent="0.25">
      <c r="A41" s="15" t="str">
        <f t="shared" si="0"/>
        <v>10 Flitwick Club A</v>
      </c>
      <c r="B41" s="15">
        <f>COUNTIF($E$2:E41,E41)</f>
        <v>10</v>
      </c>
      <c r="C41" s="42">
        <v>10</v>
      </c>
      <c r="D41" s="49" t="s">
        <v>45</v>
      </c>
      <c r="E41" s="43" t="s">
        <v>35</v>
      </c>
      <c r="F41" s="14"/>
    </row>
    <row r="42" spans="1:6" x14ac:dyDescent="0.25">
      <c r="A42" s="15" t="str">
        <f t="shared" ref="A42:A75" si="6">B42&amp;" " &amp;E42</f>
        <v>11 Flitwick Club A</v>
      </c>
      <c r="B42" s="15">
        <f>COUNTIF($E$2:E42,E42)</f>
        <v>11</v>
      </c>
      <c r="C42" s="42">
        <v>11</v>
      </c>
      <c r="D42" s="49" t="s">
        <v>46</v>
      </c>
      <c r="E42" s="43" t="s">
        <v>35</v>
      </c>
      <c r="F42" s="14"/>
    </row>
    <row r="43" spans="1:6" x14ac:dyDescent="0.25">
      <c r="A43" s="15" t="str">
        <f t="shared" si="6"/>
        <v>12 Flitwick Club A</v>
      </c>
      <c r="B43" s="15">
        <f>COUNTIF($E$2:E43,E43)</f>
        <v>12</v>
      </c>
      <c r="C43" s="42">
        <v>12</v>
      </c>
      <c r="D43" s="49" t="s">
        <v>47</v>
      </c>
      <c r="E43" s="43" t="s">
        <v>35</v>
      </c>
      <c r="F43" s="14"/>
    </row>
    <row r="44" spans="1:6" x14ac:dyDescent="0.25">
      <c r="A44" s="15" t="str">
        <f t="shared" si="6"/>
        <v>13 Flitwick Club A</v>
      </c>
      <c r="B44" s="15">
        <f>COUNTIF($E$2:E44,E44)</f>
        <v>13</v>
      </c>
      <c r="C44" s="42">
        <v>13</v>
      </c>
      <c r="D44" s="49" t="s">
        <v>48</v>
      </c>
      <c r="E44" s="43" t="s">
        <v>35</v>
      </c>
      <c r="F44" s="14"/>
    </row>
    <row r="45" spans="1:6" x14ac:dyDescent="0.25">
      <c r="A45" s="15" t="str">
        <f t="shared" si="6"/>
        <v>14 Flitwick Club A</v>
      </c>
      <c r="B45" s="15">
        <f>COUNTIF($E$2:E45,E45)</f>
        <v>14</v>
      </c>
      <c r="C45" s="42">
        <v>14</v>
      </c>
      <c r="D45" s="49" t="s">
        <v>49</v>
      </c>
      <c r="E45" s="43" t="s">
        <v>35</v>
      </c>
      <c r="F45" s="14"/>
    </row>
    <row r="46" spans="1:6" x14ac:dyDescent="0.25">
      <c r="A46" s="15" t="str">
        <f t="shared" si="6"/>
        <v>15 Flitwick Club A</v>
      </c>
      <c r="B46" s="15">
        <f>COUNTIF($E$2:E46,E46)</f>
        <v>15</v>
      </c>
      <c r="C46" s="42">
        <v>15</v>
      </c>
      <c r="D46" s="49" t="s">
        <v>50</v>
      </c>
      <c r="E46" s="43" t="s">
        <v>35</v>
      </c>
      <c r="F46" s="14"/>
    </row>
    <row r="47" spans="1:6" x14ac:dyDescent="0.25">
      <c r="A47" s="16" t="str">
        <f t="shared" si="6"/>
        <v>1 Flitwick Flingers</v>
      </c>
      <c r="B47" s="16">
        <f>COUNTIF($E$2:E47,E47)</f>
        <v>1</v>
      </c>
      <c r="C47" s="44">
        <v>1</v>
      </c>
      <c r="D47" s="50" t="s">
        <v>52</v>
      </c>
      <c r="E47" s="45" t="s">
        <v>51</v>
      </c>
      <c r="F47" s="14"/>
    </row>
    <row r="48" spans="1:6" x14ac:dyDescent="0.25">
      <c r="A48" s="16" t="str">
        <f t="shared" si="6"/>
        <v>2 Flitwick Flingers</v>
      </c>
      <c r="B48" s="16">
        <f>COUNTIF($E$2:E48,E48)</f>
        <v>2</v>
      </c>
      <c r="C48" s="44">
        <v>2</v>
      </c>
      <c r="D48" s="50" t="s">
        <v>53</v>
      </c>
      <c r="E48" s="45" t="s">
        <v>51</v>
      </c>
      <c r="F48" s="14"/>
    </row>
    <row r="49" spans="1:6" x14ac:dyDescent="0.25">
      <c r="A49" s="16" t="str">
        <f t="shared" si="6"/>
        <v>3 Flitwick Flingers</v>
      </c>
      <c r="B49" s="16">
        <f>COUNTIF($E$2:E49,E49)</f>
        <v>3</v>
      </c>
      <c r="C49" s="44">
        <v>3</v>
      </c>
      <c r="D49" s="50" t="s">
        <v>54</v>
      </c>
      <c r="E49" s="45" t="s">
        <v>51</v>
      </c>
      <c r="F49" s="14"/>
    </row>
    <row r="50" spans="1:6" x14ac:dyDescent="0.25">
      <c r="A50" s="16" t="str">
        <f t="shared" si="6"/>
        <v>4 Flitwick Flingers</v>
      </c>
      <c r="B50" s="16">
        <f>COUNTIF($E$2:E50,E50)</f>
        <v>4</v>
      </c>
      <c r="C50" s="44">
        <v>4</v>
      </c>
      <c r="D50" s="50" t="s">
        <v>55</v>
      </c>
      <c r="E50" s="45" t="s">
        <v>51</v>
      </c>
      <c r="F50" s="14"/>
    </row>
    <row r="51" spans="1:6" x14ac:dyDescent="0.25">
      <c r="A51" s="16" t="str">
        <f t="shared" si="6"/>
        <v>5 Flitwick Flingers</v>
      </c>
      <c r="B51" s="16">
        <f>COUNTIF($E$2:E51,E51)</f>
        <v>5</v>
      </c>
      <c r="C51" s="44">
        <v>5</v>
      </c>
      <c r="D51" s="50" t="s">
        <v>56</v>
      </c>
      <c r="E51" s="45" t="s">
        <v>51</v>
      </c>
      <c r="F51" s="14"/>
    </row>
    <row r="52" spans="1:6" x14ac:dyDescent="0.25">
      <c r="A52" s="16" t="str">
        <f t="shared" si="6"/>
        <v>6 Flitwick Flingers</v>
      </c>
      <c r="B52" s="16">
        <f>COUNTIF($E$2:E52,E52)</f>
        <v>6</v>
      </c>
      <c r="C52" s="44">
        <v>6</v>
      </c>
      <c r="D52" s="50" t="s">
        <v>57</v>
      </c>
      <c r="E52" s="45" t="s">
        <v>51</v>
      </c>
      <c r="F52" s="14"/>
    </row>
    <row r="53" spans="1:6" x14ac:dyDescent="0.25">
      <c r="A53" s="16" t="str">
        <f t="shared" si="6"/>
        <v>7 Flitwick Flingers</v>
      </c>
      <c r="B53" s="16">
        <f>COUNTIF($E$2:E53,E53)</f>
        <v>7</v>
      </c>
      <c r="C53" s="44">
        <v>7</v>
      </c>
      <c r="D53" s="50" t="s">
        <v>58</v>
      </c>
      <c r="E53" s="45" t="s">
        <v>51</v>
      </c>
      <c r="F53" s="14"/>
    </row>
    <row r="54" spans="1:6" x14ac:dyDescent="0.25">
      <c r="A54" s="16" t="str">
        <f t="shared" si="6"/>
        <v>8 Flitwick Flingers</v>
      </c>
      <c r="B54" s="16">
        <f>COUNTIF($E$2:E54,E54)</f>
        <v>8</v>
      </c>
      <c r="C54" s="44">
        <v>8</v>
      </c>
      <c r="D54" s="50" t="s">
        <v>59</v>
      </c>
      <c r="E54" s="45" t="s">
        <v>51</v>
      </c>
      <c r="F54" s="14"/>
    </row>
    <row r="55" spans="1:6" x14ac:dyDescent="0.25">
      <c r="A55" s="16" t="str">
        <f t="shared" si="6"/>
        <v>9 Flitwick Flingers</v>
      </c>
      <c r="B55" s="16">
        <f>COUNTIF($E$2:E55,E55)</f>
        <v>9</v>
      </c>
      <c r="C55" s="44">
        <v>9</v>
      </c>
      <c r="D55" s="50" t="s">
        <v>60</v>
      </c>
      <c r="E55" s="45" t="s">
        <v>51</v>
      </c>
      <c r="F55" s="14"/>
    </row>
    <row r="56" spans="1:6" x14ac:dyDescent="0.25">
      <c r="A56" s="16" t="str">
        <f t="shared" si="6"/>
        <v>10 Flitwick Flingers</v>
      </c>
      <c r="B56" s="16">
        <f>COUNTIF($E$2:E56,E56)</f>
        <v>10</v>
      </c>
      <c r="C56" s="44">
        <v>10</v>
      </c>
      <c r="D56" s="50" t="s">
        <v>61</v>
      </c>
      <c r="E56" s="45" t="s">
        <v>51</v>
      </c>
      <c r="F56" s="14"/>
    </row>
    <row r="57" spans="1:6" x14ac:dyDescent="0.25">
      <c r="A57" s="16" t="str">
        <f t="shared" si="6"/>
        <v>11 Flitwick Flingers</v>
      </c>
      <c r="B57" s="16">
        <f>COUNTIF($E$2:E57,E57)</f>
        <v>11</v>
      </c>
      <c r="C57" s="44">
        <v>11</v>
      </c>
      <c r="D57" s="50" t="s">
        <v>62</v>
      </c>
      <c r="E57" s="45" t="s">
        <v>51</v>
      </c>
      <c r="F57" s="14"/>
    </row>
    <row r="58" spans="1:6" x14ac:dyDescent="0.25">
      <c r="A58" s="16" t="str">
        <f t="shared" si="6"/>
        <v>12 Flitwick Flingers</v>
      </c>
      <c r="B58" s="16">
        <f>COUNTIF($E$2:E58,E58)</f>
        <v>12</v>
      </c>
      <c r="C58" s="44">
        <v>12</v>
      </c>
      <c r="D58" s="50" t="s">
        <v>63</v>
      </c>
      <c r="E58" s="45" t="s">
        <v>51</v>
      </c>
      <c r="F58" s="14"/>
    </row>
    <row r="59" spans="1:6" x14ac:dyDescent="0.25">
      <c r="A59" s="16" t="str">
        <f t="shared" si="6"/>
        <v>13 Flitwick Flingers</v>
      </c>
      <c r="B59" s="16">
        <f>COUNTIF($E$2:E59,E59)</f>
        <v>13</v>
      </c>
      <c r="C59" s="44">
        <v>13</v>
      </c>
      <c r="D59" s="50" t="s">
        <v>64</v>
      </c>
      <c r="E59" s="45" t="s">
        <v>51</v>
      </c>
      <c r="F59" s="14"/>
    </row>
    <row r="60" spans="1:6" x14ac:dyDescent="0.25">
      <c r="A60" s="16" t="str">
        <f t="shared" ref="A60:A61" si="7">B60&amp;" " &amp;E60</f>
        <v>14 Flitwick Flingers</v>
      </c>
      <c r="B60" s="16">
        <f>COUNTIF($E$2:E60,E60)</f>
        <v>14</v>
      </c>
      <c r="C60" s="44">
        <v>14</v>
      </c>
      <c r="D60" s="50"/>
      <c r="E60" s="45" t="s">
        <v>51</v>
      </c>
      <c r="F60" s="14"/>
    </row>
    <row r="61" spans="1:6" x14ac:dyDescent="0.25">
      <c r="A61" s="16" t="str">
        <f t="shared" si="7"/>
        <v>15 Flitwick Flingers</v>
      </c>
      <c r="B61" s="16">
        <f>COUNTIF($E$2:E61,E61)</f>
        <v>15</v>
      </c>
      <c r="C61" s="44">
        <v>15</v>
      </c>
      <c r="D61" s="50"/>
      <c r="E61" s="45" t="s">
        <v>51</v>
      </c>
      <c r="F61" s="14"/>
    </row>
    <row r="62" spans="1:6" x14ac:dyDescent="0.25">
      <c r="A62" s="15" t="str">
        <f t="shared" si="6"/>
        <v>1 Green Man</v>
      </c>
      <c r="B62" s="15">
        <f>COUNTIF($E$2:E62,E62)</f>
        <v>1</v>
      </c>
      <c r="C62" s="42">
        <v>1</v>
      </c>
      <c r="D62" s="49" t="s">
        <v>66</v>
      </c>
      <c r="E62" s="43" t="s">
        <v>65</v>
      </c>
      <c r="F62" s="14"/>
    </row>
    <row r="63" spans="1:6" x14ac:dyDescent="0.25">
      <c r="A63" s="15" t="str">
        <f t="shared" si="6"/>
        <v>2 Green Man</v>
      </c>
      <c r="B63" s="15">
        <f>COUNTIF($E$2:E63,E63)</f>
        <v>2</v>
      </c>
      <c r="C63" s="42">
        <v>2</v>
      </c>
      <c r="D63" s="49" t="s">
        <v>67</v>
      </c>
      <c r="E63" s="43" t="s">
        <v>65</v>
      </c>
      <c r="F63" s="14"/>
    </row>
    <row r="64" spans="1:6" x14ac:dyDescent="0.25">
      <c r="A64" s="15" t="str">
        <f t="shared" si="6"/>
        <v>3 Green Man</v>
      </c>
      <c r="B64" s="15">
        <f>COUNTIF($E$2:E64,E64)</f>
        <v>3</v>
      </c>
      <c r="C64" s="42">
        <v>3</v>
      </c>
      <c r="D64" s="49" t="s">
        <v>68</v>
      </c>
      <c r="E64" s="43" t="s">
        <v>65</v>
      </c>
      <c r="F64" s="14"/>
    </row>
    <row r="65" spans="1:6" x14ac:dyDescent="0.25">
      <c r="A65" s="15" t="str">
        <f t="shared" si="6"/>
        <v>4 Green Man</v>
      </c>
      <c r="B65" s="15">
        <f>COUNTIF($E$2:E65,E65)</f>
        <v>4</v>
      </c>
      <c r="C65" s="42">
        <v>4</v>
      </c>
      <c r="D65" s="49" t="s">
        <v>69</v>
      </c>
      <c r="E65" s="43" t="s">
        <v>65</v>
      </c>
      <c r="F65" s="14"/>
    </row>
    <row r="66" spans="1:6" x14ac:dyDescent="0.25">
      <c r="A66" s="15" t="str">
        <f t="shared" si="6"/>
        <v>5 Green Man</v>
      </c>
      <c r="B66" s="15">
        <f>COUNTIF($E$2:E66,E66)</f>
        <v>5</v>
      </c>
      <c r="C66" s="42">
        <v>5</v>
      </c>
      <c r="D66" s="49" t="s">
        <v>70</v>
      </c>
      <c r="E66" s="43" t="s">
        <v>65</v>
      </c>
      <c r="F66" s="14"/>
    </row>
    <row r="67" spans="1:6" x14ac:dyDescent="0.25">
      <c r="A67" s="15" t="str">
        <f t="shared" si="6"/>
        <v>6 Green Man</v>
      </c>
      <c r="B67" s="15">
        <f>COUNTIF($E$2:E67,E67)</f>
        <v>6</v>
      </c>
      <c r="C67" s="42">
        <v>6</v>
      </c>
      <c r="D67" s="49" t="s">
        <v>71</v>
      </c>
      <c r="E67" s="43" t="s">
        <v>65</v>
      </c>
      <c r="F67" s="14"/>
    </row>
    <row r="68" spans="1:6" x14ac:dyDescent="0.25">
      <c r="A68" s="15" t="str">
        <f t="shared" si="6"/>
        <v>7 Green Man</v>
      </c>
      <c r="B68" s="15">
        <f>COUNTIF($E$2:E68,E68)</f>
        <v>7</v>
      </c>
      <c r="C68" s="42">
        <v>7</v>
      </c>
      <c r="D68" s="49" t="s">
        <v>72</v>
      </c>
      <c r="E68" s="43" t="s">
        <v>65</v>
      </c>
      <c r="F68" s="14"/>
    </row>
    <row r="69" spans="1:6" x14ac:dyDescent="0.25">
      <c r="A69" s="15" t="str">
        <f t="shared" si="6"/>
        <v>8 Green Man</v>
      </c>
      <c r="B69" s="15">
        <f>COUNTIF($E$2:E69,E69)</f>
        <v>8</v>
      </c>
      <c r="C69" s="42">
        <v>8</v>
      </c>
      <c r="D69" s="49" t="s">
        <v>73</v>
      </c>
      <c r="E69" s="43" t="s">
        <v>65</v>
      </c>
      <c r="F69" s="14"/>
    </row>
    <row r="70" spans="1:6" x14ac:dyDescent="0.25">
      <c r="A70" s="15" t="str">
        <f t="shared" si="6"/>
        <v>9 Green Man</v>
      </c>
      <c r="B70" s="15">
        <f>COUNTIF($E$2:E70,E70)</f>
        <v>9</v>
      </c>
      <c r="C70" s="42">
        <v>9</v>
      </c>
      <c r="D70" s="49" t="s">
        <v>74</v>
      </c>
      <c r="E70" s="43" t="s">
        <v>65</v>
      </c>
      <c r="F70" s="14"/>
    </row>
    <row r="71" spans="1:6" x14ac:dyDescent="0.25">
      <c r="A71" s="15" t="str">
        <f t="shared" si="6"/>
        <v>10 Green Man</v>
      </c>
      <c r="B71" s="15">
        <f>COUNTIF($E$2:E71,E71)</f>
        <v>10</v>
      </c>
      <c r="C71" s="42">
        <v>10</v>
      </c>
      <c r="D71" s="49" t="s">
        <v>75</v>
      </c>
      <c r="E71" s="43" t="s">
        <v>65</v>
      </c>
      <c r="F71" s="14"/>
    </row>
    <row r="72" spans="1:6" x14ac:dyDescent="0.25">
      <c r="A72" s="15" t="str">
        <f t="shared" si="6"/>
        <v>11 Green Man</v>
      </c>
      <c r="B72" s="15">
        <f>COUNTIF($E$2:E72,E72)</f>
        <v>11</v>
      </c>
      <c r="C72" s="42">
        <v>11</v>
      </c>
      <c r="D72" s="49" t="s">
        <v>76</v>
      </c>
      <c r="E72" s="43" t="s">
        <v>65</v>
      </c>
      <c r="F72" s="14"/>
    </row>
    <row r="73" spans="1:6" x14ac:dyDescent="0.25">
      <c r="A73" s="15" t="str">
        <f t="shared" si="6"/>
        <v>12 Green Man</v>
      </c>
      <c r="B73" s="15">
        <f>COUNTIF($E$2:E73,E73)</f>
        <v>12</v>
      </c>
      <c r="C73" s="42">
        <v>12</v>
      </c>
      <c r="D73" s="49" t="s">
        <v>77</v>
      </c>
      <c r="E73" s="43" t="s">
        <v>65</v>
      </c>
      <c r="F73" s="14"/>
    </row>
    <row r="74" spans="1:6" x14ac:dyDescent="0.25">
      <c r="A74" s="15" t="str">
        <f t="shared" si="6"/>
        <v>13 Green Man</v>
      </c>
      <c r="B74" s="15">
        <f>COUNTIF($E$2:E74,E74)</f>
        <v>13</v>
      </c>
      <c r="C74" s="42">
        <v>13</v>
      </c>
      <c r="D74" s="49" t="s">
        <v>78</v>
      </c>
      <c r="E74" s="43" t="s">
        <v>65</v>
      </c>
      <c r="F74" s="14"/>
    </row>
    <row r="75" spans="1:6" x14ac:dyDescent="0.25">
      <c r="A75" s="15" t="str">
        <f t="shared" si="6"/>
        <v>14 Green Man</v>
      </c>
      <c r="B75" s="15">
        <f>COUNTIF($E$2:E75,E75)</f>
        <v>14</v>
      </c>
      <c r="C75" s="42">
        <v>14</v>
      </c>
      <c r="D75" s="49" t="s">
        <v>79</v>
      </c>
      <c r="E75" s="43" t="s">
        <v>65</v>
      </c>
      <c r="F75" s="14"/>
    </row>
    <row r="76" spans="1:6" x14ac:dyDescent="0.25">
      <c r="A76" s="15" t="str">
        <f t="shared" ref="A76" si="8">B76&amp;" " &amp;E76</f>
        <v>15 Green Man</v>
      </c>
      <c r="B76" s="15">
        <f>COUNTIF($E$2:E76,E76)</f>
        <v>15</v>
      </c>
      <c r="C76" s="42">
        <v>15</v>
      </c>
      <c r="D76" s="49"/>
      <c r="E76" s="43" t="s">
        <v>65</v>
      </c>
      <c r="F76" s="14"/>
    </row>
    <row r="77" spans="1:6" x14ac:dyDescent="0.25">
      <c r="A77" s="16" t="str">
        <f t="shared" ref="A77:A113" si="9">B77&amp;" " &amp;E77</f>
        <v>1 Marston Club</v>
      </c>
      <c r="B77" s="16">
        <f>COUNTIF($E$2:E77,E77)</f>
        <v>1</v>
      </c>
      <c r="C77" s="44">
        <v>1</v>
      </c>
      <c r="D77" s="50" t="s">
        <v>81</v>
      </c>
      <c r="E77" s="45" t="s">
        <v>80</v>
      </c>
      <c r="F77" s="14"/>
    </row>
    <row r="78" spans="1:6" x14ac:dyDescent="0.25">
      <c r="A78" s="16" t="str">
        <f t="shared" si="9"/>
        <v>2 Marston Club</v>
      </c>
      <c r="B78" s="16">
        <f>COUNTIF($E$2:E78,E78)</f>
        <v>2</v>
      </c>
      <c r="C78" s="44">
        <v>2</v>
      </c>
      <c r="D78" s="50" t="s">
        <v>82</v>
      </c>
      <c r="E78" s="45" t="s">
        <v>80</v>
      </c>
      <c r="F78" s="14"/>
    </row>
    <row r="79" spans="1:6" x14ac:dyDescent="0.25">
      <c r="A79" s="16" t="str">
        <f t="shared" si="9"/>
        <v>3 Marston Club</v>
      </c>
      <c r="B79" s="16">
        <f>COUNTIF($E$2:E79,E79)</f>
        <v>3</v>
      </c>
      <c r="C79" s="44">
        <v>3</v>
      </c>
      <c r="D79" s="50" t="s">
        <v>83</v>
      </c>
      <c r="E79" s="45" t="s">
        <v>80</v>
      </c>
      <c r="F79" s="14"/>
    </row>
    <row r="80" spans="1:6" x14ac:dyDescent="0.25">
      <c r="A80" s="16" t="str">
        <f t="shared" si="9"/>
        <v>4 Marston Club</v>
      </c>
      <c r="B80" s="16">
        <f>COUNTIF($E$2:E80,E80)</f>
        <v>4</v>
      </c>
      <c r="C80" s="44">
        <v>4</v>
      </c>
      <c r="D80" s="50" t="s">
        <v>84</v>
      </c>
      <c r="E80" s="45" t="s">
        <v>80</v>
      </c>
      <c r="F80" s="14"/>
    </row>
    <row r="81" spans="1:6" x14ac:dyDescent="0.25">
      <c r="A81" s="16" t="str">
        <f t="shared" si="9"/>
        <v>5 Marston Club</v>
      </c>
      <c r="B81" s="16">
        <f>COUNTIF($E$2:E81,E81)</f>
        <v>5</v>
      </c>
      <c r="C81" s="44">
        <v>5</v>
      </c>
      <c r="D81" s="50" t="s">
        <v>85</v>
      </c>
      <c r="E81" s="45" t="s">
        <v>80</v>
      </c>
      <c r="F81" s="14"/>
    </row>
    <row r="82" spans="1:6" x14ac:dyDescent="0.25">
      <c r="A82" s="16" t="str">
        <f t="shared" si="9"/>
        <v>6 Marston Club</v>
      </c>
      <c r="B82" s="16">
        <f>COUNTIF($E$2:E82,E82)</f>
        <v>6</v>
      </c>
      <c r="C82" s="44">
        <v>6</v>
      </c>
      <c r="D82" s="50" t="s">
        <v>86</v>
      </c>
      <c r="E82" s="45" t="s">
        <v>80</v>
      </c>
      <c r="F82" s="14"/>
    </row>
    <row r="83" spans="1:6" x14ac:dyDescent="0.25">
      <c r="A83" s="16" t="str">
        <f t="shared" si="9"/>
        <v>7 Marston Club</v>
      </c>
      <c r="B83" s="16">
        <f>COUNTIF($E$2:E83,E83)</f>
        <v>7</v>
      </c>
      <c r="C83" s="44">
        <v>7</v>
      </c>
      <c r="D83" s="50" t="s">
        <v>87</v>
      </c>
      <c r="E83" s="45" t="s">
        <v>80</v>
      </c>
      <c r="F83" s="14"/>
    </row>
    <row r="84" spans="1:6" x14ac:dyDescent="0.25">
      <c r="A84" s="16" t="str">
        <f t="shared" si="9"/>
        <v>8 Marston Club</v>
      </c>
      <c r="B84" s="16">
        <f>COUNTIF($E$2:E84,E84)</f>
        <v>8</v>
      </c>
      <c r="C84" s="44">
        <v>8</v>
      </c>
      <c r="D84" s="50" t="s">
        <v>88</v>
      </c>
      <c r="E84" s="45" t="s">
        <v>80</v>
      </c>
      <c r="F84" s="14"/>
    </row>
    <row r="85" spans="1:6" x14ac:dyDescent="0.25">
      <c r="A85" s="16" t="str">
        <f t="shared" si="9"/>
        <v>9 Marston Club</v>
      </c>
      <c r="B85" s="16">
        <f>COUNTIF($E$2:E85,E85)</f>
        <v>9</v>
      </c>
      <c r="C85" s="44">
        <v>9</v>
      </c>
      <c r="D85" s="50" t="s">
        <v>89</v>
      </c>
      <c r="E85" s="45" t="s">
        <v>80</v>
      </c>
      <c r="F85" s="14"/>
    </row>
    <row r="86" spans="1:6" x14ac:dyDescent="0.25">
      <c r="A86" s="16" t="str">
        <f t="shared" si="9"/>
        <v>10 Marston Club</v>
      </c>
      <c r="B86" s="16">
        <f>COUNTIF($E$2:E86,E86)</f>
        <v>10</v>
      </c>
      <c r="C86" s="44">
        <v>10</v>
      </c>
      <c r="D86" s="50" t="s">
        <v>90</v>
      </c>
      <c r="E86" s="45" t="s">
        <v>80</v>
      </c>
      <c r="F86" s="14"/>
    </row>
    <row r="87" spans="1:6" x14ac:dyDescent="0.25">
      <c r="A87" s="16" t="str">
        <f t="shared" si="9"/>
        <v>11 Marston Club</v>
      </c>
      <c r="B87" s="16">
        <f>COUNTIF($E$2:E87,E87)</f>
        <v>11</v>
      </c>
      <c r="C87" s="44">
        <v>11</v>
      </c>
      <c r="D87" s="50" t="s">
        <v>91</v>
      </c>
      <c r="E87" s="45" t="s">
        <v>80</v>
      </c>
      <c r="F87" s="14"/>
    </row>
    <row r="88" spans="1:6" x14ac:dyDescent="0.25">
      <c r="A88" s="16" t="str">
        <f t="shared" si="9"/>
        <v>12 Marston Club</v>
      </c>
      <c r="B88" s="16">
        <f>COUNTIF($E$2:E88,E88)</f>
        <v>12</v>
      </c>
      <c r="C88" s="44">
        <v>12</v>
      </c>
      <c r="D88" s="50" t="s">
        <v>92</v>
      </c>
      <c r="E88" s="45" t="s">
        <v>80</v>
      </c>
      <c r="F88" s="14"/>
    </row>
    <row r="89" spans="1:6" x14ac:dyDescent="0.25">
      <c r="A89" s="16" t="str">
        <f t="shared" si="9"/>
        <v>13 Marston Club</v>
      </c>
      <c r="B89" s="16">
        <f>COUNTIF($E$2:E89,E89)</f>
        <v>13</v>
      </c>
      <c r="C89" s="44">
        <v>13</v>
      </c>
      <c r="D89" s="50" t="s">
        <v>93</v>
      </c>
      <c r="E89" s="45" t="s">
        <v>80</v>
      </c>
      <c r="F89" s="14"/>
    </row>
    <row r="90" spans="1:6" x14ac:dyDescent="0.25">
      <c r="A90" s="16" t="str">
        <f t="shared" ref="A90:A91" si="10">B90&amp;" " &amp;E90</f>
        <v>14 Marston Club</v>
      </c>
      <c r="B90" s="16">
        <f>COUNTIF($E$2:E90,E90)</f>
        <v>14</v>
      </c>
      <c r="C90" s="44">
        <v>14</v>
      </c>
      <c r="D90" s="50"/>
      <c r="E90" s="45" t="s">
        <v>80</v>
      </c>
      <c r="F90" s="14"/>
    </row>
    <row r="91" spans="1:6" x14ac:dyDescent="0.25">
      <c r="A91" s="16" t="str">
        <f t="shared" si="10"/>
        <v>15 Marston Club</v>
      </c>
      <c r="B91" s="16">
        <f>COUNTIF($E$2:E91,E91)</f>
        <v>15</v>
      </c>
      <c r="C91" s="44">
        <v>15</v>
      </c>
      <c r="D91" s="50"/>
      <c r="E91" s="45" t="s">
        <v>80</v>
      </c>
      <c r="F91" s="14"/>
    </row>
    <row r="92" spans="1:6" x14ac:dyDescent="0.25">
      <c r="A92" s="15" t="str">
        <f t="shared" si="9"/>
        <v>1 Queens Head</v>
      </c>
      <c r="B92" s="15">
        <f>COUNTIF($E$2:E92,E92)</f>
        <v>1</v>
      </c>
      <c r="C92" s="42">
        <v>1</v>
      </c>
      <c r="D92" s="49" t="s">
        <v>95</v>
      </c>
      <c r="E92" s="43" t="s">
        <v>94</v>
      </c>
      <c r="F92" s="14"/>
    </row>
    <row r="93" spans="1:6" x14ac:dyDescent="0.25">
      <c r="A93" s="15" t="str">
        <f t="shared" si="9"/>
        <v>2 Queens Head</v>
      </c>
      <c r="B93" s="15">
        <f>COUNTIF($E$2:E93,E93)</f>
        <v>2</v>
      </c>
      <c r="C93" s="42">
        <v>2</v>
      </c>
      <c r="D93" s="49" t="s">
        <v>96</v>
      </c>
      <c r="E93" s="43" t="s">
        <v>94</v>
      </c>
      <c r="F93" s="14"/>
    </row>
    <row r="94" spans="1:6" x14ac:dyDescent="0.25">
      <c r="A94" s="15" t="str">
        <f t="shared" si="9"/>
        <v>3 Queens Head</v>
      </c>
      <c r="B94" s="15">
        <f>COUNTIF($E$2:E94,E94)</f>
        <v>3</v>
      </c>
      <c r="C94" s="42">
        <v>3</v>
      </c>
      <c r="D94" s="49" t="s">
        <v>97</v>
      </c>
      <c r="E94" s="43" t="s">
        <v>94</v>
      </c>
      <c r="F94" s="14"/>
    </row>
    <row r="95" spans="1:6" x14ac:dyDescent="0.25">
      <c r="A95" s="15" t="str">
        <f t="shared" si="9"/>
        <v>4 Queens Head</v>
      </c>
      <c r="B95" s="15">
        <f>COUNTIF($E$2:E95,E95)</f>
        <v>4</v>
      </c>
      <c r="C95" s="42">
        <v>4</v>
      </c>
      <c r="D95" s="49" t="s">
        <v>98</v>
      </c>
      <c r="E95" s="43" t="s">
        <v>94</v>
      </c>
      <c r="F95" s="14"/>
    </row>
    <row r="96" spans="1:6" x14ac:dyDescent="0.25">
      <c r="A96" s="15" t="str">
        <f t="shared" si="9"/>
        <v>5 Queens Head</v>
      </c>
      <c r="B96" s="15">
        <f>COUNTIF($E$2:E96,E96)</f>
        <v>5</v>
      </c>
      <c r="C96" s="42">
        <v>5</v>
      </c>
      <c r="D96" s="49" t="s">
        <v>99</v>
      </c>
      <c r="E96" s="43" t="s">
        <v>94</v>
      </c>
      <c r="F96" s="14"/>
    </row>
    <row r="97" spans="1:6" x14ac:dyDescent="0.25">
      <c r="A97" s="15" t="str">
        <f t="shared" si="9"/>
        <v>6 Queens Head</v>
      </c>
      <c r="B97" s="15">
        <f>COUNTIF($E$2:E97,E97)</f>
        <v>6</v>
      </c>
      <c r="C97" s="42">
        <v>6</v>
      </c>
      <c r="D97" s="49" t="s">
        <v>100</v>
      </c>
      <c r="E97" s="43" t="s">
        <v>94</v>
      </c>
      <c r="F97" s="14"/>
    </row>
    <row r="98" spans="1:6" x14ac:dyDescent="0.25">
      <c r="A98" s="15" t="str">
        <f t="shared" si="9"/>
        <v>7 Queens Head</v>
      </c>
      <c r="B98" s="15">
        <f>COUNTIF($E$2:E98,E98)</f>
        <v>7</v>
      </c>
      <c r="C98" s="42">
        <v>7</v>
      </c>
      <c r="D98" s="49" t="s">
        <v>101</v>
      </c>
      <c r="E98" s="43" t="s">
        <v>94</v>
      </c>
      <c r="F98" s="14"/>
    </row>
    <row r="99" spans="1:6" x14ac:dyDescent="0.25">
      <c r="A99" s="15" t="str">
        <f t="shared" si="9"/>
        <v>8 Queens Head</v>
      </c>
      <c r="B99" s="15">
        <f>COUNTIF($E$2:E99,E99)</f>
        <v>8</v>
      </c>
      <c r="C99" s="42">
        <v>8</v>
      </c>
      <c r="D99" s="49" t="s">
        <v>102</v>
      </c>
      <c r="E99" s="43" t="s">
        <v>94</v>
      </c>
      <c r="F99" s="14"/>
    </row>
    <row r="100" spans="1:6" x14ac:dyDescent="0.25">
      <c r="A100" s="15" t="str">
        <f t="shared" si="9"/>
        <v>9 Queens Head</v>
      </c>
      <c r="B100" s="15">
        <f>COUNTIF($E$2:E100,E100)</f>
        <v>9</v>
      </c>
      <c r="C100" s="42">
        <v>9</v>
      </c>
      <c r="D100" s="49" t="s">
        <v>103</v>
      </c>
      <c r="E100" s="43" t="s">
        <v>94</v>
      </c>
      <c r="F100" s="14"/>
    </row>
    <row r="101" spans="1:6" x14ac:dyDescent="0.25">
      <c r="A101" s="15" t="str">
        <f t="shared" si="9"/>
        <v>10 Queens Head</v>
      </c>
      <c r="B101" s="15">
        <f>COUNTIF($E$2:E101,E101)</f>
        <v>10</v>
      </c>
      <c r="C101" s="42">
        <v>10</v>
      </c>
      <c r="D101" s="49" t="s">
        <v>104</v>
      </c>
      <c r="E101" s="43" t="s">
        <v>94</v>
      </c>
      <c r="F101" s="14"/>
    </row>
    <row r="102" spans="1:6" x14ac:dyDescent="0.25">
      <c r="A102" s="15" t="str">
        <f t="shared" si="9"/>
        <v>11 Queens Head</v>
      </c>
      <c r="B102" s="15">
        <f>COUNTIF($E$2:E102,E102)</f>
        <v>11</v>
      </c>
      <c r="C102" s="42">
        <v>11</v>
      </c>
      <c r="D102" s="49" t="s">
        <v>105</v>
      </c>
      <c r="E102" s="43" t="s">
        <v>94</v>
      </c>
      <c r="F102" s="14"/>
    </row>
    <row r="103" spans="1:6" x14ac:dyDescent="0.25">
      <c r="A103" s="15" t="str">
        <f t="shared" si="9"/>
        <v>12 Queens Head</v>
      </c>
      <c r="B103" s="15">
        <f>COUNTIF($E$2:E103,E103)</f>
        <v>12</v>
      </c>
      <c r="C103" s="42">
        <v>12</v>
      </c>
      <c r="D103" s="49" t="s">
        <v>106</v>
      </c>
      <c r="E103" s="43" t="s">
        <v>94</v>
      </c>
      <c r="F103" s="14"/>
    </row>
    <row r="104" spans="1:6" x14ac:dyDescent="0.25">
      <c r="A104" s="15" t="str">
        <f t="shared" ref="A104:A106" si="11">B104&amp;" " &amp;E104</f>
        <v>13 Queens Head</v>
      </c>
      <c r="B104" s="15">
        <f>COUNTIF($E$2:E104,E104)</f>
        <v>13</v>
      </c>
      <c r="C104" s="42">
        <v>13</v>
      </c>
      <c r="D104" s="49"/>
      <c r="E104" s="43" t="s">
        <v>94</v>
      </c>
      <c r="F104" s="14"/>
    </row>
    <row r="105" spans="1:6" x14ac:dyDescent="0.25">
      <c r="A105" s="15" t="str">
        <f t="shared" si="11"/>
        <v>14 Queens Head</v>
      </c>
      <c r="B105" s="15">
        <f>COUNTIF($E$2:E105,E105)</f>
        <v>14</v>
      </c>
      <c r="C105" s="42">
        <v>14</v>
      </c>
      <c r="D105" s="49"/>
      <c r="E105" s="43" t="s">
        <v>94</v>
      </c>
      <c r="F105" s="14"/>
    </row>
    <row r="106" spans="1:6" x14ac:dyDescent="0.25">
      <c r="A106" s="15" t="str">
        <f t="shared" si="11"/>
        <v>15 Queens Head</v>
      </c>
      <c r="B106" s="15">
        <f>COUNTIF($E$2:E106,E106)</f>
        <v>15</v>
      </c>
      <c r="C106" s="42">
        <v>15</v>
      </c>
      <c r="D106" s="49"/>
      <c r="E106" s="43" t="s">
        <v>94</v>
      </c>
      <c r="F106" s="14"/>
    </row>
    <row r="107" spans="1:6" x14ac:dyDescent="0.25">
      <c r="A107" s="16" t="str">
        <f t="shared" si="9"/>
        <v>1 Sundon Park Social Club</v>
      </c>
      <c r="B107" s="16">
        <f>COUNTIF($E$2:E107,E107)</f>
        <v>1</v>
      </c>
      <c r="C107" s="44">
        <v>1</v>
      </c>
      <c r="D107" s="50" t="s">
        <v>108</v>
      </c>
      <c r="E107" s="45" t="s">
        <v>107</v>
      </c>
      <c r="F107" s="14"/>
    </row>
    <row r="108" spans="1:6" x14ac:dyDescent="0.25">
      <c r="A108" s="16" t="str">
        <f t="shared" si="9"/>
        <v>2 Sundon Park Social Club</v>
      </c>
      <c r="B108" s="16">
        <f>COUNTIF($E$2:E108,E108)</f>
        <v>2</v>
      </c>
      <c r="C108" s="44">
        <v>2</v>
      </c>
      <c r="D108" s="50" t="s">
        <v>109</v>
      </c>
      <c r="E108" s="45" t="s">
        <v>107</v>
      </c>
      <c r="F108" s="14"/>
    </row>
    <row r="109" spans="1:6" x14ac:dyDescent="0.25">
      <c r="A109" s="16" t="str">
        <f t="shared" si="9"/>
        <v>3 Sundon Park Social Club</v>
      </c>
      <c r="B109" s="16">
        <f>COUNTIF($E$2:E109,E109)</f>
        <v>3</v>
      </c>
      <c r="C109" s="44">
        <v>3</v>
      </c>
      <c r="D109" s="50" t="s">
        <v>110</v>
      </c>
      <c r="E109" s="45" t="s">
        <v>107</v>
      </c>
      <c r="F109" s="14"/>
    </row>
    <row r="110" spans="1:6" x14ac:dyDescent="0.25">
      <c r="A110" s="16" t="str">
        <f t="shared" si="9"/>
        <v>4 Sundon Park Social Club</v>
      </c>
      <c r="B110" s="16">
        <f>COUNTIF($E$2:E110,E110)</f>
        <v>4</v>
      </c>
      <c r="C110" s="44">
        <v>4</v>
      </c>
      <c r="D110" s="50" t="s">
        <v>111</v>
      </c>
      <c r="E110" s="45" t="s">
        <v>107</v>
      </c>
      <c r="F110" s="14"/>
    </row>
    <row r="111" spans="1:6" x14ac:dyDescent="0.25">
      <c r="A111" s="16" t="str">
        <f t="shared" si="9"/>
        <v>5 Sundon Park Social Club</v>
      </c>
      <c r="B111" s="16">
        <f>COUNTIF($E$2:E111,E111)</f>
        <v>5</v>
      </c>
      <c r="C111" s="44">
        <v>5</v>
      </c>
      <c r="D111" s="50" t="s">
        <v>112</v>
      </c>
      <c r="E111" s="45" t="s">
        <v>107</v>
      </c>
      <c r="F111" s="14"/>
    </row>
    <row r="112" spans="1:6" x14ac:dyDescent="0.25">
      <c r="A112" s="16" t="str">
        <f t="shared" si="9"/>
        <v>6 Sundon Park Social Club</v>
      </c>
      <c r="B112" s="16">
        <f>COUNTIF($E$2:E112,E112)</f>
        <v>6</v>
      </c>
      <c r="C112" s="44">
        <v>6</v>
      </c>
      <c r="D112" s="50" t="s">
        <v>113</v>
      </c>
      <c r="E112" s="45" t="s">
        <v>107</v>
      </c>
      <c r="F112" s="14"/>
    </row>
    <row r="113" spans="1:6" x14ac:dyDescent="0.25">
      <c r="A113" s="16" t="str">
        <f t="shared" si="9"/>
        <v>7 Sundon Park Social Club</v>
      </c>
      <c r="B113" s="16">
        <f>COUNTIF($E$2:E113,E113)</f>
        <v>7</v>
      </c>
      <c r="C113" s="44">
        <v>7</v>
      </c>
      <c r="D113" s="50" t="s">
        <v>114</v>
      </c>
      <c r="E113" s="45" t="s">
        <v>107</v>
      </c>
      <c r="F113" s="14"/>
    </row>
    <row r="114" spans="1:6" x14ac:dyDescent="0.25">
      <c r="A114" s="16" t="str">
        <f t="shared" ref="A114:A156" si="12">B114&amp;" " &amp;E114</f>
        <v>8 Sundon Park Social Club</v>
      </c>
      <c r="B114" s="16">
        <f>COUNTIF($E$2:E114,E114)</f>
        <v>8</v>
      </c>
      <c r="C114" s="44">
        <v>8</v>
      </c>
      <c r="D114" s="50" t="s">
        <v>115</v>
      </c>
      <c r="E114" s="45" t="s">
        <v>107</v>
      </c>
      <c r="F114" s="14"/>
    </row>
    <row r="115" spans="1:6" x14ac:dyDescent="0.25">
      <c r="A115" s="16" t="str">
        <f t="shared" si="12"/>
        <v>9 Sundon Park Social Club</v>
      </c>
      <c r="B115" s="16">
        <f>COUNTIF($E$2:E115,E115)</f>
        <v>9</v>
      </c>
      <c r="C115" s="44">
        <v>9</v>
      </c>
      <c r="D115" s="50" t="s">
        <v>116</v>
      </c>
      <c r="E115" s="45" t="s">
        <v>107</v>
      </c>
      <c r="F115" s="14"/>
    </row>
    <row r="116" spans="1:6" x14ac:dyDescent="0.25">
      <c r="A116" s="16" t="str">
        <f t="shared" si="12"/>
        <v>10 Sundon Park Social Club</v>
      </c>
      <c r="B116" s="16">
        <f>COUNTIF($E$2:E116,E116)</f>
        <v>10</v>
      </c>
      <c r="C116" s="44">
        <v>10</v>
      </c>
      <c r="D116" s="50" t="s">
        <v>117</v>
      </c>
      <c r="E116" s="45" t="s">
        <v>107</v>
      </c>
      <c r="F116" s="14"/>
    </row>
    <row r="117" spans="1:6" x14ac:dyDescent="0.25">
      <c r="A117" s="16" t="str">
        <f t="shared" si="12"/>
        <v>11 Sundon Park Social Club</v>
      </c>
      <c r="B117" s="16">
        <f>COUNTIF($E$2:E117,E117)</f>
        <v>11</v>
      </c>
      <c r="C117" s="44">
        <v>11</v>
      </c>
      <c r="D117" s="50" t="s">
        <v>118</v>
      </c>
      <c r="E117" s="45" t="s">
        <v>107</v>
      </c>
      <c r="F117" s="14"/>
    </row>
    <row r="118" spans="1:6" x14ac:dyDescent="0.25">
      <c r="A118" s="16" t="str">
        <f t="shared" ref="A118:A121" si="13">B118&amp;" " &amp;E118</f>
        <v>12 Sundon Park Social Club</v>
      </c>
      <c r="B118" s="16">
        <f>COUNTIF($E$2:E118,E118)</f>
        <v>12</v>
      </c>
      <c r="C118" s="44">
        <v>12</v>
      </c>
      <c r="D118" s="50"/>
      <c r="E118" s="45" t="s">
        <v>107</v>
      </c>
      <c r="F118" s="14"/>
    </row>
    <row r="119" spans="1:6" x14ac:dyDescent="0.25">
      <c r="A119" s="16" t="str">
        <f t="shared" si="13"/>
        <v>13 Sundon Park Social Club</v>
      </c>
      <c r="B119" s="16">
        <f>COUNTIF($E$2:E119,E119)</f>
        <v>13</v>
      </c>
      <c r="C119" s="44">
        <v>13</v>
      </c>
      <c r="D119" s="50"/>
      <c r="E119" s="45" t="s">
        <v>107</v>
      </c>
      <c r="F119" s="14"/>
    </row>
    <row r="120" spans="1:6" x14ac:dyDescent="0.25">
      <c r="A120" s="16" t="str">
        <f t="shared" si="13"/>
        <v>14 Sundon Park Social Club</v>
      </c>
      <c r="B120" s="16">
        <f>COUNTIF($E$2:E120,E120)</f>
        <v>14</v>
      </c>
      <c r="C120" s="44">
        <v>14</v>
      </c>
      <c r="D120" s="50"/>
      <c r="E120" s="45" t="s">
        <v>107</v>
      </c>
      <c r="F120" s="14"/>
    </row>
    <row r="121" spans="1:6" x14ac:dyDescent="0.25">
      <c r="A121" s="16" t="str">
        <f t="shared" si="13"/>
        <v>15 Sundon Park Social Club</v>
      </c>
      <c r="B121" s="16">
        <f>COUNTIF($E$2:E121,E121)</f>
        <v>15</v>
      </c>
      <c r="C121" s="44">
        <v>15</v>
      </c>
      <c r="D121" s="50"/>
      <c r="E121" s="45" t="s">
        <v>107</v>
      </c>
      <c r="F121" s="14"/>
    </row>
    <row r="122" spans="1:6" x14ac:dyDescent="0.25">
      <c r="A122" s="15" t="str">
        <f t="shared" si="12"/>
        <v>1 The Bell</v>
      </c>
      <c r="B122" s="15">
        <f>COUNTIF($E$2:E122,E122)</f>
        <v>1</v>
      </c>
      <c r="C122" s="42">
        <v>1</v>
      </c>
      <c r="D122" s="49" t="s">
        <v>120</v>
      </c>
      <c r="E122" s="43" t="s">
        <v>119</v>
      </c>
      <c r="F122" s="14"/>
    </row>
    <row r="123" spans="1:6" x14ac:dyDescent="0.25">
      <c r="A123" s="15" t="str">
        <f t="shared" si="12"/>
        <v>2 The Bell</v>
      </c>
      <c r="B123" s="15">
        <f>COUNTIF($E$2:E123,E123)</f>
        <v>2</v>
      </c>
      <c r="C123" s="42">
        <v>2</v>
      </c>
      <c r="D123" s="49" t="s">
        <v>121</v>
      </c>
      <c r="E123" s="43" t="s">
        <v>119</v>
      </c>
      <c r="F123" s="14"/>
    </row>
    <row r="124" spans="1:6" x14ac:dyDescent="0.25">
      <c r="A124" s="15" t="str">
        <f t="shared" si="12"/>
        <v>3 The Bell</v>
      </c>
      <c r="B124" s="15">
        <f>COUNTIF($E$2:E124,E124)</f>
        <v>3</v>
      </c>
      <c r="C124" s="42">
        <v>3</v>
      </c>
      <c r="D124" s="49" t="s">
        <v>122</v>
      </c>
      <c r="E124" s="43" t="s">
        <v>119</v>
      </c>
      <c r="F124" s="14"/>
    </row>
    <row r="125" spans="1:6" x14ac:dyDescent="0.25">
      <c r="A125" s="15" t="str">
        <f t="shared" si="12"/>
        <v>4 The Bell</v>
      </c>
      <c r="B125" s="15">
        <f>COUNTIF($E$2:E125,E125)</f>
        <v>4</v>
      </c>
      <c r="C125" s="42">
        <v>4</v>
      </c>
      <c r="D125" s="49" t="s">
        <v>123</v>
      </c>
      <c r="E125" s="43" t="s">
        <v>119</v>
      </c>
      <c r="F125" s="14"/>
    </row>
    <row r="126" spans="1:6" x14ac:dyDescent="0.25">
      <c r="A126" s="15" t="str">
        <f t="shared" si="12"/>
        <v>5 The Bell</v>
      </c>
      <c r="B126" s="15">
        <f>COUNTIF($E$2:E126,E126)</f>
        <v>5</v>
      </c>
      <c r="C126" s="42">
        <v>5</v>
      </c>
      <c r="D126" s="49" t="s">
        <v>124</v>
      </c>
      <c r="E126" s="43" t="s">
        <v>119</v>
      </c>
      <c r="F126" s="14"/>
    </row>
    <row r="127" spans="1:6" x14ac:dyDescent="0.25">
      <c r="A127" s="15" t="str">
        <f t="shared" si="12"/>
        <v>6 The Bell</v>
      </c>
      <c r="B127" s="15">
        <f>COUNTIF($E$2:E127,E127)</f>
        <v>6</v>
      </c>
      <c r="C127" s="42">
        <v>6</v>
      </c>
      <c r="D127" s="49" t="s">
        <v>125</v>
      </c>
      <c r="E127" s="43" t="s">
        <v>119</v>
      </c>
      <c r="F127" s="14"/>
    </row>
    <row r="128" spans="1:6" x14ac:dyDescent="0.25">
      <c r="A128" s="15" t="str">
        <f t="shared" si="12"/>
        <v>7 The Bell</v>
      </c>
      <c r="B128" s="15">
        <f>COUNTIF($E$2:E128,E128)</f>
        <v>7</v>
      </c>
      <c r="C128" s="42">
        <v>7</v>
      </c>
      <c r="D128" s="49" t="s">
        <v>126</v>
      </c>
      <c r="E128" s="43" t="s">
        <v>119</v>
      </c>
      <c r="F128" s="14"/>
    </row>
    <row r="129" spans="1:6" x14ac:dyDescent="0.25">
      <c r="A129" s="15" t="str">
        <f t="shared" si="12"/>
        <v>8 The Bell</v>
      </c>
      <c r="B129" s="15">
        <f>COUNTIF($E$2:E129,E129)</f>
        <v>8</v>
      </c>
      <c r="C129" s="42">
        <v>8</v>
      </c>
      <c r="D129" s="49" t="s">
        <v>127</v>
      </c>
      <c r="E129" s="43" t="s">
        <v>119</v>
      </c>
      <c r="F129" s="14"/>
    </row>
    <row r="130" spans="1:6" x14ac:dyDescent="0.25">
      <c r="A130" s="15" t="str">
        <f t="shared" si="12"/>
        <v>9 The Bell</v>
      </c>
      <c r="B130" s="15">
        <f>COUNTIF($E$2:E130,E130)</f>
        <v>9</v>
      </c>
      <c r="C130" s="42">
        <v>9</v>
      </c>
      <c r="D130" s="49" t="s">
        <v>128</v>
      </c>
      <c r="E130" s="43" t="s">
        <v>119</v>
      </c>
      <c r="F130" s="14"/>
    </row>
    <row r="131" spans="1:6" x14ac:dyDescent="0.25">
      <c r="A131" s="15" t="str">
        <f t="shared" si="12"/>
        <v>10 The Bell</v>
      </c>
      <c r="B131" s="15">
        <f>COUNTIF($E$2:E131,E131)</f>
        <v>10</v>
      </c>
      <c r="C131" s="42">
        <v>10</v>
      </c>
      <c r="D131" s="49" t="s">
        <v>129</v>
      </c>
      <c r="E131" s="43" t="s">
        <v>119</v>
      </c>
      <c r="F131" s="14"/>
    </row>
    <row r="132" spans="1:6" x14ac:dyDescent="0.25">
      <c r="A132" s="15" t="str">
        <f t="shared" ref="A132:A136" si="14">B132&amp;" " &amp;E132</f>
        <v>11 The Bell</v>
      </c>
      <c r="B132" s="15">
        <f>COUNTIF($E$2:E132,E132)</f>
        <v>11</v>
      </c>
      <c r="C132" s="42">
        <v>11</v>
      </c>
      <c r="D132" s="49"/>
      <c r="E132" s="43" t="s">
        <v>119</v>
      </c>
      <c r="F132" s="14"/>
    </row>
    <row r="133" spans="1:6" x14ac:dyDescent="0.25">
      <c r="A133" s="15" t="str">
        <f t="shared" si="14"/>
        <v>12 The Bell</v>
      </c>
      <c r="B133" s="15">
        <f>COUNTIF($E$2:E133,E133)</f>
        <v>12</v>
      </c>
      <c r="C133" s="42">
        <v>12</v>
      </c>
      <c r="D133" s="49"/>
      <c r="E133" s="43" t="s">
        <v>119</v>
      </c>
      <c r="F133" s="14"/>
    </row>
    <row r="134" spans="1:6" x14ac:dyDescent="0.25">
      <c r="A134" s="15" t="str">
        <f t="shared" si="14"/>
        <v>13 The Bell</v>
      </c>
      <c r="B134" s="15">
        <f>COUNTIF($E$2:E134,E134)</f>
        <v>13</v>
      </c>
      <c r="C134" s="42">
        <v>13</v>
      </c>
      <c r="D134" s="49"/>
      <c r="E134" s="43" t="s">
        <v>119</v>
      </c>
      <c r="F134" s="14"/>
    </row>
    <row r="135" spans="1:6" x14ac:dyDescent="0.25">
      <c r="A135" s="15" t="str">
        <f t="shared" si="14"/>
        <v>14 The Bell</v>
      </c>
      <c r="B135" s="15">
        <f>COUNTIF($E$2:E135,E135)</f>
        <v>14</v>
      </c>
      <c r="C135" s="42">
        <v>14</v>
      </c>
      <c r="D135" s="49"/>
      <c r="E135" s="43" t="s">
        <v>119</v>
      </c>
      <c r="F135" s="14"/>
    </row>
    <row r="136" spans="1:6" x14ac:dyDescent="0.25">
      <c r="A136" s="15" t="str">
        <f t="shared" si="14"/>
        <v>15 The Bell</v>
      </c>
      <c r="B136" s="15">
        <f>COUNTIF($E$2:E136,E136)</f>
        <v>15</v>
      </c>
      <c r="C136" s="42">
        <v>15</v>
      </c>
      <c r="D136" s="49"/>
      <c r="E136" s="43" t="s">
        <v>119</v>
      </c>
      <c r="F136" s="14"/>
    </row>
    <row r="137" spans="1:6" x14ac:dyDescent="0.25">
      <c r="A137" s="16" t="str">
        <f t="shared" si="12"/>
        <v>1 Toddington Social Club</v>
      </c>
      <c r="B137" s="16">
        <f>COUNTIF($E$2:E137,E137)</f>
        <v>1</v>
      </c>
      <c r="C137" s="44">
        <v>1</v>
      </c>
      <c r="D137" s="50" t="s">
        <v>131</v>
      </c>
      <c r="E137" s="45" t="s">
        <v>130</v>
      </c>
      <c r="F137" s="14"/>
    </row>
    <row r="138" spans="1:6" x14ac:dyDescent="0.25">
      <c r="A138" s="16" t="str">
        <f t="shared" si="12"/>
        <v>2 Toddington Social Club</v>
      </c>
      <c r="B138" s="16">
        <f>COUNTIF($E$2:E138,E138)</f>
        <v>2</v>
      </c>
      <c r="C138" s="44">
        <v>2</v>
      </c>
      <c r="D138" s="50" t="s">
        <v>132</v>
      </c>
      <c r="E138" s="45" t="s">
        <v>130</v>
      </c>
      <c r="F138" s="14"/>
    </row>
    <row r="139" spans="1:6" x14ac:dyDescent="0.25">
      <c r="A139" s="16" t="str">
        <f t="shared" si="12"/>
        <v>3 Toddington Social Club</v>
      </c>
      <c r="B139" s="16">
        <f>COUNTIF($E$2:E139,E139)</f>
        <v>3</v>
      </c>
      <c r="C139" s="44">
        <v>3</v>
      </c>
      <c r="D139" s="50" t="s">
        <v>133</v>
      </c>
      <c r="E139" s="45" t="s">
        <v>130</v>
      </c>
      <c r="F139" s="14"/>
    </row>
    <row r="140" spans="1:6" x14ac:dyDescent="0.25">
      <c r="A140" s="16" t="str">
        <f t="shared" si="12"/>
        <v>4 Toddington Social Club</v>
      </c>
      <c r="B140" s="16">
        <f>COUNTIF($E$2:E140,E140)</f>
        <v>4</v>
      </c>
      <c r="C140" s="44">
        <v>4</v>
      </c>
      <c r="D140" s="50" t="s">
        <v>134</v>
      </c>
      <c r="E140" s="45" t="s">
        <v>130</v>
      </c>
      <c r="F140" s="14"/>
    </row>
    <row r="141" spans="1:6" x14ac:dyDescent="0.25">
      <c r="A141" s="16" t="str">
        <f t="shared" si="12"/>
        <v>5 Toddington Social Club</v>
      </c>
      <c r="B141" s="16">
        <f>COUNTIF($E$2:E141,E141)</f>
        <v>5</v>
      </c>
      <c r="C141" s="44">
        <v>5</v>
      </c>
      <c r="D141" s="50" t="s">
        <v>135</v>
      </c>
      <c r="E141" s="45" t="s">
        <v>130</v>
      </c>
      <c r="F141" s="14"/>
    </row>
    <row r="142" spans="1:6" x14ac:dyDescent="0.25">
      <c r="A142" s="16" t="str">
        <f t="shared" si="12"/>
        <v>6 Toddington Social Club</v>
      </c>
      <c r="B142" s="16">
        <f>COUNTIF($E$2:E142,E142)</f>
        <v>6</v>
      </c>
      <c r="C142" s="44">
        <v>6</v>
      </c>
      <c r="D142" s="50" t="s">
        <v>136</v>
      </c>
      <c r="E142" s="45" t="s">
        <v>130</v>
      </c>
      <c r="F142" s="14"/>
    </row>
    <row r="143" spans="1:6" x14ac:dyDescent="0.25">
      <c r="A143" s="16" t="str">
        <f t="shared" si="12"/>
        <v>7 Toddington Social Club</v>
      </c>
      <c r="B143" s="16">
        <f>COUNTIF($E$2:E143,E143)</f>
        <v>7</v>
      </c>
      <c r="C143" s="44">
        <v>7</v>
      </c>
      <c r="D143" s="50" t="s">
        <v>137</v>
      </c>
      <c r="E143" s="45" t="s">
        <v>130</v>
      </c>
      <c r="F143" s="14"/>
    </row>
    <row r="144" spans="1:6" x14ac:dyDescent="0.25">
      <c r="A144" s="16" t="str">
        <f t="shared" si="12"/>
        <v>8 Toddington Social Club</v>
      </c>
      <c r="B144" s="16">
        <f>COUNTIF($E$2:E144,E144)</f>
        <v>8</v>
      </c>
      <c r="C144" s="44">
        <v>8</v>
      </c>
      <c r="D144" s="50" t="s">
        <v>138</v>
      </c>
      <c r="E144" s="45" t="s">
        <v>130</v>
      </c>
      <c r="F144" s="14"/>
    </row>
    <row r="145" spans="1:6" x14ac:dyDescent="0.25">
      <c r="A145" s="16" t="str">
        <f t="shared" si="12"/>
        <v>9 Toddington Social Club</v>
      </c>
      <c r="B145" s="16">
        <f>COUNTIF($E$2:E145,E145)</f>
        <v>9</v>
      </c>
      <c r="C145" s="44">
        <v>9</v>
      </c>
      <c r="D145" s="50" t="s">
        <v>139</v>
      </c>
      <c r="E145" s="45" t="s">
        <v>130</v>
      </c>
      <c r="F145" s="14"/>
    </row>
    <row r="146" spans="1:6" x14ac:dyDescent="0.25">
      <c r="A146" s="16" t="str">
        <f t="shared" si="12"/>
        <v>10 Toddington Social Club</v>
      </c>
      <c r="B146" s="16">
        <f>COUNTIF($E$2:E146,E146)</f>
        <v>10</v>
      </c>
      <c r="C146" s="44">
        <v>10</v>
      </c>
      <c r="D146" s="50" t="s">
        <v>140</v>
      </c>
      <c r="E146" s="45" t="s">
        <v>130</v>
      </c>
      <c r="F146" s="14"/>
    </row>
    <row r="147" spans="1:6" x14ac:dyDescent="0.25">
      <c r="A147" s="16" t="str">
        <f t="shared" si="12"/>
        <v>11 Toddington Social Club</v>
      </c>
      <c r="B147" s="16">
        <f>COUNTIF($E$2:E147,E147)</f>
        <v>11</v>
      </c>
      <c r="C147" s="44">
        <v>11</v>
      </c>
      <c r="D147" s="50" t="s">
        <v>141</v>
      </c>
      <c r="E147" s="45" t="s">
        <v>130</v>
      </c>
      <c r="F147" s="14"/>
    </row>
    <row r="148" spans="1:6" x14ac:dyDescent="0.25">
      <c r="A148" s="16" t="str">
        <f t="shared" si="12"/>
        <v>12 Toddington Social Club</v>
      </c>
      <c r="B148" s="16">
        <f>COUNTIF($E$2:E148,E148)</f>
        <v>12</v>
      </c>
      <c r="C148" s="44">
        <v>12</v>
      </c>
      <c r="D148" s="50" t="s">
        <v>142</v>
      </c>
      <c r="E148" s="45" t="s">
        <v>130</v>
      </c>
      <c r="F148" s="14"/>
    </row>
    <row r="149" spans="1:6" x14ac:dyDescent="0.25">
      <c r="A149" s="16" t="str">
        <f t="shared" si="12"/>
        <v>13 Toddington Social Club</v>
      </c>
      <c r="B149" s="16">
        <f>COUNTIF($E$2:E149,E149)</f>
        <v>13</v>
      </c>
      <c r="C149" s="44">
        <v>13</v>
      </c>
      <c r="D149" s="50" t="s">
        <v>143</v>
      </c>
      <c r="E149" s="45" t="s">
        <v>130</v>
      </c>
      <c r="F149" s="14"/>
    </row>
    <row r="150" spans="1:6" x14ac:dyDescent="0.25">
      <c r="A150" s="16" t="str">
        <f t="shared" ref="A150:A151" si="15">B150&amp;" " &amp;E150</f>
        <v>14 Toddington Social Club</v>
      </c>
      <c r="B150" s="16">
        <f>COUNTIF($E$2:E150,E150)</f>
        <v>14</v>
      </c>
      <c r="C150" s="44">
        <v>14</v>
      </c>
      <c r="D150" s="50"/>
      <c r="E150" s="45" t="s">
        <v>130</v>
      </c>
      <c r="F150" s="14"/>
    </row>
    <row r="151" spans="1:6" x14ac:dyDescent="0.25">
      <c r="A151" s="16" t="str">
        <f t="shared" si="15"/>
        <v>15 Toddington Social Club</v>
      </c>
      <c r="B151" s="16">
        <f>COUNTIF($E$2:E151,E151)</f>
        <v>15</v>
      </c>
      <c r="C151" s="44">
        <v>15</v>
      </c>
      <c r="D151" s="50"/>
      <c r="E151" s="45" t="s">
        <v>130</v>
      </c>
      <c r="F151" s="14"/>
    </row>
    <row r="152" spans="1:6" x14ac:dyDescent="0.25">
      <c r="A152" s="15" t="str">
        <f t="shared" si="12"/>
        <v>1 Waggon &amp; Horses</v>
      </c>
      <c r="B152" s="15">
        <f>COUNTIF($E$2:E152,E152)</f>
        <v>1</v>
      </c>
      <c r="C152" s="42">
        <v>1</v>
      </c>
      <c r="D152" s="49" t="s">
        <v>145</v>
      </c>
      <c r="E152" s="43" t="s">
        <v>144</v>
      </c>
      <c r="F152" s="14"/>
    </row>
    <row r="153" spans="1:6" x14ac:dyDescent="0.25">
      <c r="A153" s="15" t="str">
        <f t="shared" si="12"/>
        <v>2 Waggon &amp; Horses</v>
      </c>
      <c r="B153" s="15">
        <f>COUNTIF($E$2:E153,E153)</f>
        <v>2</v>
      </c>
      <c r="C153" s="42">
        <v>2</v>
      </c>
      <c r="D153" s="49" t="s">
        <v>146</v>
      </c>
      <c r="E153" s="43" t="s">
        <v>144</v>
      </c>
      <c r="F153" s="14"/>
    </row>
    <row r="154" spans="1:6" x14ac:dyDescent="0.25">
      <c r="A154" s="15" t="str">
        <f t="shared" si="12"/>
        <v>3 Waggon &amp; Horses</v>
      </c>
      <c r="B154" s="15">
        <f>COUNTIF($E$2:E154,E154)</f>
        <v>3</v>
      </c>
      <c r="C154" s="42">
        <v>3</v>
      </c>
      <c r="D154" s="49" t="s">
        <v>147</v>
      </c>
      <c r="E154" s="43" t="s">
        <v>144</v>
      </c>
      <c r="F154" s="14"/>
    </row>
    <row r="155" spans="1:6" x14ac:dyDescent="0.25">
      <c r="A155" s="15" t="str">
        <f t="shared" si="12"/>
        <v>4 Waggon &amp; Horses</v>
      </c>
      <c r="B155" s="15">
        <f>COUNTIF($E$2:E155,E155)</f>
        <v>4</v>
      </c>
      <c r="C155" s="42">
        <v>4</v>
      </c>
      <c r="D155" s="49" t="s">
        <v>148</v>
      </c>
      <c r="E155" s="43" t="s">
        <v>144</v>
      </c>
      <c r="F155" s="14"/>
    </row>
    <row r="156" spans="1:6" x14ac:dyDescent="0.25">
      <c r="A156" s="15" t="str">
        <f t="shared" si="12"/>
        <v>5 Waggon &amp; Horses</v>
      </c>
      <c r="B156" s="15">
        <f>COUNTIF($E$2:E156,E156)</f>
        <v>5</v>
      </c>
      <c r="C156" s="42">
        <v>5</v>
      </c>
      <c r="D156" s="49" t="s">
        <v>149</v>
      </c>
      <c r="E156" s="43" t="s">
        <v>144</v>
      </c>
      <c r="F156" s="14"/>
    </row>
    <row r="157" spans="1:6" x14ac:dyDescent="0.25">
      <c r="A157" s="15" t="str">
        <f t="shared" ref="A157:A179" si="16">B157&amp;" " &amp;E157</f>
        <v>6 Waggon &amp; Horses</v>
      </c>
      <c r="B157" s="15">
        <f>COUNTIF($E$2:E157,E157)</f>
        <v>6</v>
      </c>
      <c r="C157" s="42">
        <v>6</v>
      </c>
      <c r="D157" s="49" t="s">
        <v>150</v>
      </c>
      <c r="E157" s="43" t="s">
        <v>144</v>
      </c>
      <c r="F157" s="14"/>
    </row>
    <row r="158" spans="1:6" x14ac:dyDescent="0.25">
      <c r="A158" s="15" t="str">
        <f t="shared" si="16"/>
        <v>7 Waggon &amp; Horses</v>
      </c>
      <c r="B158" s="15">
        <f>COUNTIF($E$2:E158,E158)</f>
        <v>7</v>
      </c>
      <c r="C158" s="42">
        <v>7</v>
      </c>
      <c r="D158" s="49" t="s">
        <v>151</v>
      </c>
      <c r="E158" s="43" t="s">
        <v>144</v>
      </c>
      <c r="F158" s="14"/>
    </row>
    <row r="159" spans="1:6" x14ac:dyDescent="0.25">
      <c r="A159" s="15" t="str">
        <f t="shared" si="16"/>
        <v>8 Waggon &amp; Horses</v>
      </c>
      <c r="B159" s="15">
        <f>COUNTIF($E$2:E159,E159)</f>
        <v>8</v>
      </c>
      <c r="C159" s="42">
        <v>8</v>
      </c>
      <c r="D159" s="49" t="s">
        <v>152</v>
      </c>
      <c r="E159" s="43" t="s">
        <v>144</v>
      </c>
      <c r="F159" s="14"/>
    </row>
    <row r="160" spans="1:6" x14ac:dyDescent="0.25">
      <c r="A160" s="15" t="str">
        <f t="shared" si="16"/>
        <v>9 Waggon &amp; Horses</v>
      </c>
      <c r="B160" s="15">
        <f>COUNTIF($E$2:E160,E160)</f>
        <v>9</v>
      </c>
      <c r="C160" s="42">
        <v>9</v>
      </c>
      <c r="D160" s="49" t="s">
        <v>153</v>
      </c>
      <c r="E160" s="43" t="s">
        <v>144</v>
      </c>
      <c r="F160" s="14"/>
    </row>
    <row r="161" spans="1:6" x14ac:dyDescent="0.25">
      <c r="A161" s="15" t="str">
        <f t="shared" si="16"/>
        <v>10 Waggon &amp; Horses</v>
      </c>
      <c r="B161" s="15">
        <f>COUNTIF($E$2:E161,E161)</f>
        <v>10</v>
      </c>
      <c r="C161" s="42">
        <v>10</v>
      </c>
      <c r="D161" s="49" t="s">
        <v>154</v>
      </c>
      <c r="E161" s="43" t="s">
        <v>144</v>
      </c>
      <c r="F161" s="14"/>
    </row>
    <row r="162" spans="1:6" x14ac:dyDescent="0.25">
      <c r="A162" s="15" t="str">
        <f t="shared" si="16"/>
        <v>11 Waggon &amp; Horses</v>
      </c>
      <c r="B162" s="15">
        <f>COUNTIF($E$2:E162,E162)</f>
        <v>11</v>
      </c>
      <c r="C162" s="42">
        <v>11</v>
      </c>
      <c r="D162" s="49" t="s">
        <v>155</v>
      </c>
      <c r="E162" s="43" t="s">
        <v>144</v>
      </c>
      <c r="F162" s="14"/>
    </row>
    <row r="163" spans="1:6" x14ac:dyDescent="0.25">
      <c r="A163" s="15" t="str">
        <f t="shared" si="16"/>
        <v>12 Waggon &amp; Horses</v>
      </c>
      <c r="B163" s="15">
        <f>COUNTIF($E$2:E163,E163)</f>
        <v>12</v>
      </c>
      <c r="C163" s="42">
        <v>12</v>
      </c>
      <c r="D163" s="49" t="s">
        <v>156</v>
      </c>
      <c r="E163" s="43" t="s">
        <v>144</v>
      </c>
      <c r="F163" s="14"/>
    </row>
    <row r="164" spans="1:6" x14ac:dyDescent="0.25">
      <c r="A164" s="15" t="str">
        <f t="shared" ref="A164:A166" si="17">B164&amp;" " &amp;E164</f>
        <v>13 Waggon &amp; Horses</v>
      </c>
      <c r="B164" s="15">
        <f>COUNTIF($E$2:E164,E164)</f>
        <v>13</v>
      </c>
      <c r="C164" s="42">
        <v>13</v>
      </c>
      <c r="D164" s="49"/>
      <c r="E164" s="43" t="s">
        <v>144</v>
      </c>
      <c r="F164" s="14"/>
    </row>
    <row r="165" spans="1:6" x14ac:dyDescent="0.25">
      <c r="A165" s="15" t="str">
        <f t="shared" si="17"/>
        <v>14 Waggon &amp; Horses</v>
      </c>
      <c r="B165" s="15">
        <f>COUNTIF($E$2:E165,E165)</f>
        <v>14</v>
      </c>
      <c r="C165" s="42">
        <v>14</v>
      </c>
      <c r="D165" s="49"/>
      <c r="E165" s="43" t="s">
        <v>144</v>
      </c>
      <c r="F165" s="14"/>
    </row>
    <row r="166" spans="1:6" x14ac:dyDescent="0.25">
      <c r="A166" s="15" t="str">
        <f t="shared" si="17"/>
        <v>15 Waggon &amp; Horses</v>
      </c>
      <c r="B166" s="15">
        <f>COUNTIF($E$2:E166,E166)</f>
        <v>15</v>
      </c>
      <c r="C166" s="42">
        <v>15</v>
      </c>
      <c r="D166" s="49"/>
      <c r="E166" s="43" t="s">
        <v>144</v>
      </c>
      <c r="F166" s="14"/>
    </row>
    <row r="167" spans="1:6" x14ac:dyDescent="0.25">
      <c r="A167" s="16" t="str">
        <f t="shared" si="16"/>
        <v>1 Wingfield Club</v>
      </c>
      <c r="B167" s="16">
        <f>COUNTIF($E$2:E167,E167)</f>
        <v>1</v>
      </c>
      <c r="C167" s="44">
        <v>1</v>
      </c>
      <c r="D167" s="50" t="s">
        <v>158</v>
      </c>
      <c r="E167" s="45" t="s">
        <v>157</v>
      </c>
      <c r="F167" s="14"/>
    </row>
    <row r="168" spans="1:6" x14ac:dyDescent="0.25">
      <c r="A168" s="16" t="str">
        <f t="shared" si="16"/>
        <v>2 Wingfield Club</v>
      </c>
      <c r="B168" s="16">
        <f>COUNTIF($E$2:E168,E168)</f>
        <v>2</v>
      </c>
      <c r="C168" s="44">
        <v>2</v>
      </c>
      <c r="D168" s="50" t="s">
        <v>159</v>
      </c>
      <c r="E168" s="45" t="s">
        <v>157</v>
      </c>
      <c r="F168" s="14"/>
    </row>
    <row r="169" spans="1:6" x14ac:dyDescent="0.25">
      <c r="A169" s="16" t="str">
        <f t="shared" si="16"/>
        <v>3 Wingfield Club</v>
      </c>
      <c r="B169" s="16">
        <f>COUNTIF($E$2:E169,E169)</f>
        <v>3</v>
      </c>
      <c r="C169" s="44">
        <v>3</v>
      </c>
      <c r="D169" s="50" t="s">
        <v>160</v>
      </c>
      <c r="E169" s="45" t="s">
        <v>157</v>
      </c>
      <c r="F169" s="14"/>
    </row>
    <row r="170" spans="1:6" x14ac:dyDescent="0.25">
      <c r="A170" s="16" t="str">
        <f t="shared" si="16"/>
        <v>4 Wingfield Club</v>
      </c>
      <c r="B170" s="16">
        <f>COUNTIF($E$2:E170,E170)</f>
        <v>4</v>
      </c>
      <c r="C170" s="44">
        <v>4</v>
      </c>
      <c r="D170" s="50" t="s">
        <v>161</v>
      </c>
      <c r="E170" s="45" t="s">
        <v>157</v>
      </c>
      <c r="F170" s="14"/>
    </row>
    <row r="171" spans="1:6" x14ac:dyDescent="0.25">
      <c r="A171" s="16" t="str">
        <f t="shared" si="16"/>
        <v>5 Wingfield Club</v>
      </c>
      <c r="B171" s="16">
        <f>COUNTIF($E$2:E171,E171)</f>
        <v>5</v>
      </c>
      <c r="C171" s="44">
        <v>5</v>
      </c>
      <c r="D171" s="50" t="s">
        <v>162</v>
      </c>
      <c r="E171" s="45" t="s">
        <v>157</v>
      </c>
      <c r="F171" s="14"/>
    </row>
    <row r="172" spans="1:6" x14ac:dyDescent="0.25">
      <c r="A172" s="16" t="str">
        <f t="shared" si="16"/>
        <v>6 Wingfield Club</v>
      </c>
      <c r="B172" s="16">
        <f>COUNTIF($E$2:E172,E172)</f>
        <v>6</v>
      </c>
      <c r="C172" s="44">
        <v>6</v>
      </c>
      <c r="D172" s="50" t="s">
        <v>163</v>
      </c>
      <c r="E172" s="45" t="s">
        <v>157</v>
      </c>
    </row>
    <row r="173" spans="1:6" x14ac:dyDescent="0.25">
      <c r="A173" s="16" t="str">
        <f t="shared" si="16"/>
        <v>7 Wingfield Club</v>
      </c>
      <c r="B173" s="16">
        <f>COUNTIF($E$2:E173,E173)</f>
        <v>7</v>
      </c>
      <c r="C173" s="44">
        <v>7</v>
      </c>
      <c r="D173" s="50" t="s">
        <v>164</v>
      </c>
      <c r="E173" s="45" t="s">
        <v>157</v>
      </c>
    </row>
    <row r="174" spans="1:6" x14ac:dyDescent="0.25">
      <c r="A174" s="16" t="str">
        <f t="shared" si="16"/>
        <v>8 Wingfield Club</v>
      </c>
      <c r="B174" s="16">
        <f>COUNTIF($E$2:E174,E174)</f>
        <v>8</v>
      </c>
      <c r="C174" s="44">
        <v>8</v>
      </c>
      <c r="D174" s="50" t="s">
        <v>165</v>
      </c>
      <c r="E174" s="45" t="s">
        <v>157</v>
      </c>
    </row>
    <row r="175" spans="1:6" x14ac:dyDescent="0.25">
      <c r="A175" s="16" t="str">
        <f t="shared" si="16"/>
        <v>9 Wingfield Club</v>
      </c>
      <c r="B175" s="16">
        <f>COUNTIF($E$2:E175,E175)</f>
        <v>9</v>
      </c>
      <c r="C175" s="44">
        <v>9</v>
      </c>
      <c r="D175" s="50" t="s">
        <v>166</v>
      </c>
      <c r="E175" s="45" t="s">
        <v>157</v>
      </c>
    </row>
    <row r="176" spans="1:6" x14ac:dyDescent="0.25">
      <c r="A176" s="16" t="str">
        <f t="shared" si="16"/>
        <v>10 Wingfield Club</v>
      </c>
      <c r="B176" s="16">
        <f>COUNTIF($E$2:E176,E176)</f>
        <v>10</v>
      </c>
      <c r="C176" s="44">
        <v>10</v>
      </c>
      <c r="D176" s="50" t="s">
        <v>167</v>
      </c>
      <c r="E176" s="45" t="s">
        <v>157</v>
      </c>
    </row>
    <row r="177" spans="1:5" x14ac:dyDescent="0.25">
      <c r="A177" s="16" t="str">
        <f t="shared" si="16"/>
        <v>11 Wingfield Club</v>
      </c>
      <c r="B177" s="16">
        <f>COUNTIF($E$2:E177,E177)</f>
        <v>11</v>
      </c>
      <c r="C177" s="44">
        <v>11</v>
      </c>
      <c r="D177" s="50" t="s">
        <v>168</v>
      </c>
      <c r="E177" s="45" t="s">
        <v>157</v>
      </c>
    </row>
    <row r="178" spans="1:5" x14ac:dyDescent="0.25">
      <c r="A178" s="16" t="str">
        <f t="shared" si="16"/>
        <v>12 Wingfield Club</v>
      </c>
      <c r="B178" s="16">
        <f>COUNTIF($E$2:E178,E178)</f>
        <v>12</v>
      </c>
      <c r="C178" s="44">
        <v>12</v>
      </c>
      <c r="D178" s="50" t="s">
        <v>169</v>
      </c>
      <c r="E178" s="45" t="s">
        <v>157</v>
      </c>
    </row>
    <row r="179" spans="1:5" x14ac:dyDescent="0.25">
      <c r="A179" s="16" t="str">
        <f t="shared" si="16"/>
        <v>13 Wingfield Club</v>
      </c>
      <c r="B179" s="16">
        <f>COUNTIF($E$2:E179,E179)</f>
        <v>13</v>
      </c>
      <c r="C179" s="44">
        <v>13</v>
      </c>
      <c r="D179" s="50" t="s">
        <v>170</v>
      </c>
      <c r="E179" s="45" t="s">
        <v>157</v>
      </c>
    </row>
    <row r="180" spans="1:5" x14ac:dyDescent="0.25">
      <c r="A180" s="16" t="str">
        <f t="shared" ref="A180:A181" si="18">B180&amp;" " &amp;E180</f>
        <v>14 Wingfield Club</v>
      </c>
      <c r="B180" s="16">
        <f>COUNTIF($E$2:E180,E180)</f>
        <v>14</v>
      </c>
      <c r="C180" s="44">
        <v>14</v>
      </c>
      <c r="D180" s="50"/>
      <c r="E180" s="45" t="s">
        <v>157</v>
      </c>
    </row>
    <row r="181" spans="1:5" x14ac:dyDescent="0.25">
      <c r="A181" s="16" t="str">
        <f t="shared" si="18"/>
        <v>15 Wingfield Club</v>
      </c>
      <c r="B181" s="16">
        <f>COUNTIF($E$2:E181,E181)</f>
        <v>15</v>
      </c>
      <c r="C181" s="44">
        <v>15</v>
      </c>
      <c r="D181" s="50"/>
      <c r="E181" s="45" t="s">
        <v>157</v>
      </c>
    </row>
    <row r="182" spans="1:5" x14ac:dyDescent="0.25"/>
  </sheetData>
  <sheetProtection algorithmName="SHA-512" hashValue="S/ObRvFEthtRRR4h4E9faJkQU+2GSiYYrAit9fQeTJdNvrMwk0IxEHmyqc6CBUaiWfiXvYf3jh9aBD4NmW5hHQ==" saltValue="0cmbsgcM2Ow9kznwJE4SxQ==" spinCount="100000" sheet="1" objects="1" scenarios="1" selectLockedCells="1"/>
  <sortState xmlns:xlrd2="http://schemas.microsoft.com/office/spreadsheetml/2017/richdata2" ref="T2:T14">
    <sortCondition ref="T2:T14"/>
  </sortState>
  <pageMargins left="0.7" right="0.7" top="0.75" bottom="0.75" header="0.3" footer="0.3"/>
  <pageSetup paperSize="9" scale="72" fitToHeight="4" orientation="portrait" horizontalDpi="0" verticalDpi="0"/>
  <headerFooter>
    <oddHeader>&amp;C&amp;"-,Bold"WSL Players Signed 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 Card</vt:lpstr>
      <vt:lpstr>Teams and Players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Curtis</dc:creator>
  <cp:lastModifiedBy>Steven Curtis</cp:lastModifiedBy>
  <cp:lastPrinted>2025-03-12T12:51:12Z</cp:lastPrinted>
  <dcterms:created xsi:type="dcterms:W3CDTF">2025-03-12T12:45:32Z</dcterms:created>
  <dcterms:modified xsi:type="dcterms:W3CDTF">2025-05-29T08:15:19Z</dcterms:modified>
</cp:coreProperties>
</file>